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B8201F58-13F1-4B8E-A38E-0AABAFCDE18B}" xr6:coauthVersionLast="47" xr6:coauthVersionMax="47" xr10:uidLastSave="{00000000-0000-0000-0000-000000000000}"/>
  <bookViews>
    <workbookView xWindow="-108" yWindow="-108" windowWidth="23256" windowHeight="13176" activeTab="2" xr2:uid="{F3A7BF6B-FDB3-4EF6-BA9E-5F1F625F1ACE}"/>
  </bookViews>
  <sheets>
    <sheet name="Sheet3" sheetId="3" r:id="rId1"/>
    <sheet name="Cadets" sheetId="4" r:id="rId2"/>
    <sheet name="Members" sheetId="2" r:id="rId3"/>
    <sheet name="Sheet1" sheetId="5" r:id="rId4"/>
  </sheets>
  <definedNames>
    <definedName name="_xlnm._FilterDatabase" localSheetId="2" hidden="1">Members!$A$3:$F$89</definedName>
    <definedName name="_xlnm.Print_Area" localSheetId="2">Members!$A$1:$F$113</definedName>
    <definedName name="_xlnm.Print_Area" localSheetId="3">Sheet1!$L$1:$T$87</definedName>
    <definedName name="_xlnm.Print_Titles" localSheetId="2">Members!$1:$1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2" l="1"/>
  <c r="F109" i="2"/>
  <c r="F110" i="2"/>
  <c r="F111" i="2"/>
  <c r="F112" i="2"/>
  <c r="F113" i="2"/>
  <c r="F107" i="2"/>
  <c r="E109" i="2"/>
  <c r="E110" i="2" s="1"/>
  <c r="E111" i="2" s="1"/>
  <c r="E112" i="2" s="1"/>
  <c r="E113" i="2" s="1"/>
  <c r="E108" i="2"/>
  <c r="E107" i="2"/>
  <c r="I1" i="2"/>
  <c r="I2" i="2"/>
  <c r="F94" i="2"/>
  <c r="A107" i="2"/>
  <c r="A108" i="2" s="1"/>
  <c r="A109" i="2" s="1"/>
  <c r="B107" i="2" l="1"/>
  <c r="B109" i="2"/>
  <c r="A110" i="2"/>
  <c r="B108" i="2"/>
  <c r="A111" i="2" l="1"/>
  <c r="B110" i="2"/>
  <c r="B111" i="2" l="1"/>
  <c r="A112" i="2"/>
  <c r="A113" i="2" l="1"/>
  <c r="B112" i="2"/>
  <c r="B113" i="2" l="1"/>
  <c r="C107" i="2"/>
  <c r="C108" i="2" l="1"/>
  <c r="D107" i="2"/>
  <c r="D108" i="2" l="1"/>
  <c r="C109" i="2"/>
  <c r="C110" i="2" l="1"/>
  <c r="D109" i="2"/>
  <c r="D110" i="2" l="1"/>
  <c r="C111" i="2"/>
  <c r="C112" i="2" l="1"/>
  <c r="D111" i="2"/>
  <c r="D112" i="2" l="1"/>
  <c r="C113" i="2"/>
  <c r="D113" i="2" l="1"/>
  <c r="I3" i="2" l="1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2" i="5"/>
  <c r="O87" i="5"/>
  <c r="T86" i="5"/>
  <c r="T85" i="5"/>
  <c r="T87" i="5" s="1"/>
  <c r="O85" i="5"/>
  <c r="O86" i="5"/>
  <c r="U81" i="5"/>
  <c r="T81" i="5"/>
  <c r="T80" i="5"/>
  <c r="U46" i="5"/>
  <c r="T44" i="5"/>
  <c r="I4" i="2" l="1"/>
  <c r="T83" i="5"/>
  <c r="D100" i="2"/>
  <c r="D101" i="2"/>
  <c r="D103" i="2" l="1"/>
  <c r="D98" i="2"/>
  <c r="J2" i="4"/>
  <c r="J1" i="4"/>
  <c r="D55" i="4"/>
  <c r="D54" i="4"/>
  <c r="E52" i="4"/>
  <c r="E50" i="4"/>
  <c r="D50" i="4"/>
  <c r="F50" i="4" s="1"/>
  <c r="E49" i="4"/>
  <c r="E31" i="4"/>
  <c r="J3" i="4"/>
  <c r="F95" i="2" l="1"/>
</calcChain>
</file>

<file path=xl/sharedStrings.xml><?xml version="1.0" encoding="utf-8"?>
<sst xmlns="http://schemas.openxmlformats.org/spreadsheetml/2006/main" count="1200" uniqueCount="362">
  <si>
    <t>Westfall</t>
  </si>
  <si>
    <t>Fred</t>
  </si>
  <si>
    <t>Kirby</t>
  </si>
  <si>
    <t>Kevin</t>
  </si>
  <si>
    <t>Brown</t>
  </si>
  <si>
    <t>Hoberman</t>
  </si>
  <si>
    <t>Colton</t>
  </si>
  <si>
    <t>Fisher</t>
  </si>
  <si>
    <t>Howard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</si>
  <si>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</si>
  <si>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</si>
  <si>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</si>
  <si>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</si>
  <si>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</si>
  <si>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</si>
  <si>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</si>
  <si>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</si>
  <si>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Guest/Meal Choice</t>
  </si>
  <si>
    <t>George</t>
  </si>
  <si>
    <t>Morris</t>
  </si>
  <si>
    <t>Jon</t>
  </si>
  <si>
    <t>Paid</t>
  </si>
  <si>
    <t>Matheson</t>
  </si>
  <si>
    <t>Leslie</t>
  </si>
  <si>
    <t>Gramm</t>
  </si>
  <si>
    <t>Robert</t>
  </si>
  <si>
    <t>Errol</t>
  </si>
  <si>
    <t>Tashlik</t>
  </si>
  <si>
    <t>Larry</t>
  </si>
  <si>
    <t>Bill</t>
  </si>
  <si>
    <t>Allen</t>
  </si>
  <si>
    <t>Berry</t>
  </si>
  <si>
    <t>Scott</t>
  </si>
  <si>
    <t>Roberts</t>
  </si>
  <si>
    <t>William</t>
  </si>
  <si>
    <t>Daniel</t>
  </si>
  <si>
    <t>Eschmann</t>
  </si>
  <si>
    <t>Karl</t>
  </si>
  <si>
    <t>Solt</t>
  </si>
  <si>
    <t>Dick</t>
  </si>
  <si>
    <t>Van Hoesen</t>
  </si>
  <si>
    <t xml:space="preserve">Walk-Ins Not Permitted...but just in case.. </t>
  </si>
  <si>
    <t>Recap</t>
  </si>
  <si>
    <t xml:space="preserve">Meeting Only = </t>
  </si>
  <si>
    <t>Bob</t>
  </si>
  <si>
    <t>Singleton</t>
  </si>
  <si>
    <t>Paul</t>
  </si>
  <si>
    <t>Bills</t>
  </si>
  <si>
    <t>Meal Selections</t>
  </si>
  <si>
    <t xml:space="preserve">Walk-In Reservations = </t>
  </si>
  <si>
    <t xml:space="preserve">Regular Reservations = </t>
  </si>
  <si>
    <t xml:space="preserve">Total Reservations = </t>
  </si>
  <si>
    <t>Johnson</t>
  </si>
  <si>
    <t>Pat</t>
  </si>
  <si>
    <t>N/A</t>
  </si>
  <si>
    <t>Chicken Chef Salad</t>
  </si>
  <si>
    <t>Beef tips with egg noodles</t>
  </si>
  <si>
    <t>Bush (2)</t>
  </si>
  <si>
    <t>Jake AND Kathy</t>
  </si>
  <si>
    <t>no guests - both Bushes are members</t>
  </si>
  <si>
    <t>no</t>
  </si>
  <si>
    <t>No!</t>
  </si>
  <si>
    <t>No Guests</t>
  </si>
  <si>
    <t>Cluskey Jr</t>
  </si>
  <si>
    <t>NO</t>
  </si>
  <si>
    <t>No</t>
  </si>
  <si>
    <t>Hanks</t>
  </si>
  <si>
    <t>Yes Fred Schor (Salad)</t>
  </si>
  <si>
    <t>AL</t>
  </si>
  <si>
    <t>CANCEL MY PREVIOUS RESERVATION</t>
  </si>
  <si>
    <t>One. Beef tips for spouse.</t>
  </si>
  <si>
    <t>Beef Tips with egg noodles</t>
  </si>
  <si>
    <t>Lorraine</t>
  </si>
  <si>
    <t>Deborah Griffith, also preferring the beef tips</t>
  </si>
  <si>
    <t>Kathy</t>
  </si>
  <si>
    <t>NWFMOA May 6, 2021 LUNCH</t>
  </si>
  <si>
    <t xml:space="preserve">Chef Chicken Salad = </t>
  </si>
  <si>
    <t xml:space="preserve">Beef tips with egg noodles = </t>
  </si>
  <si>
    <t>Total</t>
  </si>
  <si>
    <t>Cadets and Guests</t>
  </si>
  <si>
    <t>A. Paid by Scholarship Fund:</t>
  </si>
  <si>
    <t xml:space="preserve"> </t>
  </si>
  <si>
    <t xml:space="preserve">         23. Mrs. Kristal Gorber, FWB- #1</t>
  </si>
  <si>
    <t xml:space="preserve">      SF Board, Gold Sponsors, &amp; Gold Club Donors</t>
  </si>
  <si>
    <t xml:space="preserve">      JROTC Cadets</t>
  </si>
  <si>
    <t>B. Paid by Individuals ($14 each):</t>
  </si>
  <si>
    <t xml:space="preserve">    Chapter Members:</t>
  </si>
  <si>
    <t xml:space="preserve">     JROTC Instructors-</t>
  </si>
  <si>
    <t xml:space="preserve">      Cadet Parents-</t>
  </si>
  <si>
    <t>Bates</t>
  </si>
  <si>
    <t>Parisot</t>
  </si>
  <si>
    <t>Dave</t>
  </si>
  <si>
    <t>Voyt</t>
  </si>
  <si>
    <t>Steve</t>
  </si>
  <si>
    <t>Beam</t>
  </si>
  <si>
    <t>Chris</t>
  </si>
  <si>
    <t>McLaughlin</t>
  </si>
  <si>
    <t>Tess</t>
  </si>
  <si>
    <t>Williams</t>
  </si>
  <si>
    <t>Jerry</t>
  </si>
  <si>
    <t>Gerdes</t>
  </si>
  <si>
    <t>Rod</t>
  </si>
  <si>
    <t>Irene</t>
  </si>
  <si>
    <t>Phillips</t>
  </si>
  <si>
    <t>Dennis</t>
  </si>
  <si>
    <t>Boyer</t>
  </si>
  <si>
    <t>Marotta</t>
  </si>
  <si>
    <t>Cheryl</t>
  </si>
  <si>
    <t>Nick</t>
  </si>
  <si>
    <t>Peterzen</t>
  </si>
  <si>
    <t>Pete</t>
  </si>
  <si>
    <t>Bush</t>
  </si>
  <si>
    <t>Jake</t>
  </si>
  <si>
    <t>Janet</t>
  </si>
  <si>
    <t>Deborah</t>
  </si>
  <si>
    <t>Schor</t>
  </si>
  <si>
    <t xml:space="preserve">Paid Meals = </t>
  </si>
  <si>
    <t xml:space="preserve">Gratis Meals = </t>
  </si>
  <si>
    <t>Anthony</t>
  </si>
  <si>
    <t>Isabelle</t>
  </si>
  <si>
    <t>Gavin</t>
  </si>
  <si>
    <t>Connor</t>
  </si>
  <si>
    <t>Kathryn</t>
  </si>
  <si>
    <t>Charles</t>
  </si>
  <si>
    <t>Mike</t>
  </si>
  <si>
    <t>Quin</t>
  </si>
  <si>
    <t>Ethan</t>
  </si>
  <si>
    <t>Logan</t>
  </si>
  <si>
    <t>Ryan</t>
  </si>
  <si>
    <t>Jacqueline</t>
  </si>
  <si>
    <t>Christian</t>
  </si>
  <si>
    <t>Ashton</t>
  </si>
  <si>
    <t>Nancy</t>
  </si>
  <si>
    <t>Jacob</t>
  </si>
  <si>
    <t xml:space="preserve">Non-Paying Reservations = </t>
  </si>
  <si>
    <t xml:space="preserve">Paid Reservations = </t>
  </si>
  <si>
    <t xml:space="preserve">Cadet Guests </t>
  </si>
  <si>
    <t>HONOR GUARD</t>
  </si>
  <si>
    <t xml:space="preserve">Cadet Parents and JROTC Instructors </t>
  </si>
  <si>
    <t>Nathan</t>
  </si>
  <si>
    <t>Janette</t>
  </si>
  <si>
    <t>Peter</t>
  </si>
  <si>
    <t>Brad</t>
  </si>
  <si>
    <t>Courtney</t>
  </si>
  <si>
    <t>Kristal</t>
  </si>
  <si>
    <t>Christopher</t>
  </si>
  <si>
    <t>Christa</t>
  </si>
  <si>
    <t>Diane</t>
  </si>
  <si>
    <t>Asia</t>
  </si>
  <si>
    <t>Barrette</t>
  </si>
  <si>
    <t>Corber</t>
  </si>
  <si>
    <t>Dagel</t>
  </si>
  <si>
    <t>Dunn</t>
  </si>
  <si>
    <t>Gable</t>
  </si>
  <si>
    <t>Gifford</t>
  </si>
  <si>
    <t>Herron</t>
  </si>
  <si>
    <t>Padron</t>
  </si>
  <si>
    <t>Strawn</t>
  </si>
  <si>
    <t>Tavarez</t>
  </si>
  <si>
    <t>Woodall</t>
  </si>
  <si>
    <t>Barbour</t>
  </si>
  <si>
    <t>Farmer</t>
  </si>
  <si>
    <t>Gorber</t>
  </si>
  <si>
    <t>Houston</t>
  </si>
  <si>
    <t>Ramirez</t>
  </si>
  <si>
    <t>Rench</t>
  </si>
  <si>
    <t>Schroeder</t>
  </si>
  <si>
    <t>@ $0</t>
  </si>
  <si>
    <t xml:space="preserve">Total = </t>
  </si>
  <si>
    <t>MEETING ONLY</t>
  </si>
  <si>
    <t>NO PAY</t>
  </si>
  <si>
    <t>Allen-</t>
  </si>
  <si>
    <t>#1</t>
  </si>
  <si>
    <t>Colton-</t>
  </si>
  <si>
    <t>#2</t>
  </si>
  <si>
    <t>Westfall-</t>
  </si>
  <si>
    <t>Bates-</t>
  </si>
  <si>
    <t>Parisot-</t>
  </si>
  <si>
    <t>Hendricks-</t>
  </si>
  <si>
    <t>(ranch)</t>
  </si>
  <si>
    <t>Gerdes-</t>
  </si>
  <si>
    <t>Fisher-</t>
  </si>
  <si>
    <t>Phillips-</t>
  </si>
  <si>
    <t>Boyer-</t>
  </si>
  <si>
    <t>Al</t>
  </si>
  <si>
    <t>Bills-</t>
  </si>
  <si>
    <t>Marotta-</t>
  </si>
  <si>
    <t>Peterzen-</t>
  </si>
  <si>
    <t>Bush-</t>
  </si>
  <si>
    <t>Kirby-</t>
  </si>
  <si>
    <t>Berry-</t>
  </si>
  <si>
    <t>Strawn,</t>
  </si>
  <si>
    <t>MM-</t>
  </si>
  <si>
    <t>Gable,</t>
  </si>
  <si>
    <t>(ranch</t>
  </si>
  <si>
    <t>on</t>
  </si>
  <si>
    <t>side)</t>
  </si>
  <si>
    <t>Woodall,</t>
  </si>
  <si>
    <t>Dunn,</t>
  </si>
  <si>
    <t>Schol.-</t>
  </si>
  <si>
    <t>Herron,</t>
  </si>
  <si>
    <t>Schol.-#1</t>
  </si>
  <si>
    <t>Gifford,</t>
  </si>
  <si>
    <t>Dagel,</t>
  </si>
  <si>
    <t>Honor</t>
  </si>
  <si>
    <t>Guard,</t>
  </si>
  <si>
    <t>Choctaw-</t>
  </si>
  <si>
    <t>all</t>
  </si>
  <si>
    <t>are</t>
  </si>
  <si>
    <t>Tavarez,</t>
  </si>
  <si>
    <t>Choctaw</t>
  </si>
  <si>
    <t>Barrette,</t>
  </si>
  <si>
    <t>Schol-</t>
  </si>
  <si>
    <t>Padron,</t>
  </si>
  <si>
    <t>Corber,</t>
  </si>
  <si>
    <t>Griffith-</t>
  </si>
  <si>
    <t>Matheson-</t>
  </si>
  <si>
    <t>Hoberman-</t>
  </si>
  <si>
    <t>Tashlik-</t>
  </si>
  <si>
    <t>Cluskey,</t>
  </si>
  <si>
    <t>Roberts-</t>
  </si>
  <si>
    <t>Gramm-</t>
  </si>
  <si>
    <t>Hanks-</t>
  </si>
  <si>
    <t>Solt-</t>
  </si>
  <si>
    <t>Dan</t>
  </si>
  <si>
    <t>Brown-</t>
  </si>
  <si>
    <t>Morris-</t>
  </si>
  <si>
    <t>Singleton-</t>
  </si>
  <si>
    <t>Schor-</t>
  </si>
  <si>
    <t>Ramirez,</t>
  </si>
  <si>
    <t>Crestview-</t>
  </si>
  <si>
    <t>Fisher,</t>
  </si>
  <si>
    <t>Farmer,</t>
  </si>
  <si>
    <t>Niceville-</t>
  </si>
  <si>
    <t>CMsgt</t>
  </si>
  <si>
    <t>Fort</t>
  </si>
  <si>
    <t>Walton</t>
  </si>
  <si>
    <t>Beach-</t>
  </si>
  <si>
    <t>Rench,</t>
  </si>
  <si>
    <t>FWB-</t>
  </si>
  <si>
    <t>Schroeder,</t>
  </si>
  <si>
    <t>*31.</t>
  </si>
  <si>
    <t>MEAL</t>
  </si>
  <si>
    <t>(dietary)</t>
  </si>
  <si>
    <t>*32.</t>
  </si>
  <si>
    <t>Voit</t>
  </si>
  <si>
    <t>Van Hosen</t>
  </si>
  <si>
    <t>meeting only</t>
  </si>
  <si>
    <t>Chicken</t>
  </si>
  <si>
    <t>Beef</t>
  </si>
  <si>
    <t>Parisot's List</t>
  </si>
  <si>
    <t>Combined List</t>
  </si>
  <si>
    <t>Difference</t>
  </si>
  <si>
    <t>Table #</t>
  </si>
  <si>
    <t>Barr</t>
  </si>
  <si>
    <t>Naomi</t>
  </si>
  <si>
    <t>Bass</t>
  </si>
  <si>
    <t>Bierman</t>
  </si>
  <si>
    <t>Maureen</t>
  </si>
  <si>
    <t>Boab</t>
  </si>
  <si>
    <t>Patrick</t>
  </si>
  <si>
    <t>None</t>
  </si>
  <si>
    <t>Deantae</t>
  </si>
  <si>
    <t>Demetrius</t>
  </si>
  <si>
    <t>Byerly</t>
  </si>
  <si>
    <t>Dent</t>
  </si>
  <si>
    <t>Kay</t>
  </si>
  <si>
    <t>Doloff</t>
  </si>
  <si>
    <t>Page</t>
  </si>
  <si>
    <t>Sarah</t>
  </si>
  <si>
    <t>Durm</t>
  </si>
  <si>
    <t>Jo</t>
  </si>
  <si>
    <t>Charlotte</t>
  </si>
  <si>
    <t>Flanagan</t>
  </si>
  <si>
    <t>Darra</t>
  </si>
  <si>
    <t>Fluker</t>
  </si>
  <si>
    <t>Lori</t>
  </si>
  <si>
    <t>Garcia</t>
  </si>
  <si>
    <t>Bobbie</t>
  </si>
  <si>
    <t>Gujski</t>
  </si>
  <si>
    <t>Leanne</t>
  </si>
  <si>
    <t>Jamie</t>
  </si>
  <si>
    <t>Emma</t>
  </si>
  <si>
    <t>Hallion</t>
  </si>
  <si>
    <t>Christine</t>
  </si>
  <si>
    <t>Richard</t>
  </si>
  <si>
    <t>Harman</t>
  </si>
  <si>
    <t>John</t>
  </si>
  <si>
    <t>Connie</t>
  </si>
  <si>
    <t>Guard</t>
  </si>
  <si>
    <t>Hruby</t>
  </si>
  <si>
    <t>Zachary</t>
  </si>
  <si>
    <t>James</t>
  </si>
  <si>
    <t>Lepper</t>
  </si>
  <si>
    <t>Prepaid</t>
  </si>
  <si>
    <t>Lombardo</t>
  </si>
  <si>
    <t>Mark</t>
  </si>
  <si>
    <t>Michele</t>
  </si>
  <si>
    <t>MacKenzie</t>
  </si>
  <si>
    <t>Spencer</t>
  </si>
  <si>
    <t>Suzette</t>
  </si>
  <si>
    <t>Les</t>
  </si>
  <si>
    <t>McFarland</t>
  </si>
  <si>
    <t>Gina</t>
  </si>
  <si>
    <t>Mikus</t>
  </si>
  <si>
    <t>Moore</t>
  </si>
  <si>
    <t>Tracy</t>
  </si>
  <si>
    <t>Nichols</t>
  </si>
  <si>
    <t>Brady</t>
  </si>
  <si>
    <t>Nunley</t>
  </si>
  <si>
    <t>Joe</t>
  </si>
  <si>
    <t>Raybon</t>
  </si>
  <si>
    <t>Jared</t>
  </si>
  <si>
    <t>Sealy-Perez</t>
  </si>
  <si>
    <t>Heather</t>
  </si>
  <si>
    <t>Secrest</t>
  </si>
  <si>
    <t>Shoff</t>
  </si>
  <si>
    <t>Jim</t>
  </si>
  <si>
    <t>Siren</t>
  </si>
  <si>
    <t>Ainsley</t>
  </si>
  <si>
    <t>Steele</t>
  </si>
  <si>
    <t>Unterreiner</t>
  </si>
  <si>
    <t>Von Ahnen</t>
  </si>
  <si>
    <t>Carter</t>
  </si>
  <si>
    <t>Sara</t>
  </si>
  <si>
    <t>Watson</t>
  </si>
  <si>
    <t>Jeff</t>
  </si>
  <si>
    <t>Young</t>
  </si>
  <si>
    <t>Coltyn</t>
  </si>
  <si>
    <t>Salad w/roasted chicken</t>
  </si>
  <si>
    <t>Beef Tips</t>
  </si>
  <si>
    <t>Beef tips</t>
  </si>
  <si>
    <t>Walk-Ins</t>
  </si>
  <si>
    <t>Paid by SF</t>
  </si>
  <si>
    <t>paying</t>
  </si>
  <si>
    <t>minus Lepper</t>
  </si>
  <si>
    <t xml:space="preserve">Paid from Scholarship Funds = </t>
  </si>
  <si>
    <t>Black</t>
  </si>
  <si>
    <t>white</t>
  </si>
  <si>
    <t>yellow</t>
  </si>
  <si>
    <t xml:space="preserve">Prepaid Reservation = </t>
  </si>
  <si>
    <t>Meal Reservations Calculator - How much should we have collected?</t>
  </si>
  <si>
    <t>Number of Meals</t>
  </si>
  <si>
    <t>Amount</t>
  </si>
  <si>
    <t xml:space="preserve">Beef tips  = </t>
  </si>
  <si>
    <t xml:space="preserve">Salad = </t>
  </si>
  <si>
    <t>No charge</t>
  </si>
  <si>
    <t>NWFMOA Scholarship Lunch</t>
  </si>
  <si>
    <t>NWFMOA May 5, 2022 LUNCH</t>
  </si>
  <si>
    <t>Any Unreserved</t>
  </si>
  <si>
    <t xml:space="preserve">No Meal = </t>
  </si>
  <si>
    <t>Urenda</t>
  </si>
  <si>
    <t>Mikala</t>
  </si>
  <si>
    <t>Nikki</t>
  </si>
  <si>
    <t>Troy</t>
  </si>
  <si>
    <t>Bergman</t>
  </si>
  <si>
    <t>Marvin</t>
  </si>
  <si>
    <t xml:space="preserve">          7 or 11</t>
  </si>
  <si>
    <t>Sherman III</t>
  </si>
  <si>
    <t>Sherman</t>
  </si>
  <si>
    <t>6 </t>
  </si>
  <si>
    <t>M. Fisher will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</si>
</sst>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 applyAlignment="1">
      <alignment vertic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/>
    <xf numFmtId="44" fontId="9" fillId="0" borderId="1" xfId="1" applyFont="1" applyBorder="1"/>
    <xf numFmtId="44" fontId="2" fillId="0" borderId="1" xfId="1" applyFont="1" applyBorder="1"/>
    <xf numFmtId="0" fontId="2" fillId="0" borderId="1" xfId="0" applyFont="1" applyBorder="1" applyAlignment="1"/>
    <xf numFmtId="44" fontId="9" fillId="0" borderId="0" xfId="1" applyFont="1" applyAlignment="1">
      <alignment horizontal="center"/>
    </xf>
    <xf numFmtId="44" fontId="2" fillId="0" borderId="1" xfId="1" applyFont="1" applyBorder="1" applyAlignment="1">
      <alignment horizontal="center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wrapText="1"/>
    </xf>
    <xf numFmtId="0" fontId="0" fillId="0" borderId="0" xfId="0" applyAlignment="1"/>
    <xf numFmtId="0" fontId="3" fillId="2" borderId="1" xfId="0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44" fontId="9" fillId="0" borderId="1" xfId="1" quotePrefix="1" applyFont="1" applyBorder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/>
    <xf numFmtId="0" fontId="9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9" xfId="0" applyFont="1" applyBorder="1" applyAlignmen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5" fontId="3" fillId="3" borderId="0" xfId="0" quotePrefix="1" applyNumberFormat="1" applyFont="1" applyFill="1" applyAlignment="1"/>
    <xf numFmtId="0" fontId="3" fillId="2" borderId="0" xfId="0" applyFont="1" applyFill="1" applyAlignment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3" fillId="2" borderId="2" xfId="0" applyFont="1" applyFill="1" applyBorder="1" applyAlignment="1">
      <alignment horizontal="center"/>
    </xf>
    <xf numFmtId="0" fontId="11" fillId="0" borderId="1" xfId="0" applyFont="1" applyBorder="1" applyAlignment="1"/>
    <xf numFmtId="0" fontId="0" fillId="0" borderId="1" xfId="0" applyBorder="1" applyAlignment="1"/>
    <xf numFmtId="0" fontId="2" fillId="0" borderId="1" xfId="0" applyFont="1" applyBorder="1" applyAlignment="1">
      <alignment vertical="center"/>
    </xf>
    <xf numFmtId="0" fontId="11" fillId="0" borderId="7" xfId="0" applyFont="1" applyBorder="1" applyAlignment="1"/>
    <xf numFmtId="0" fontId="11" fillId="0" borderId="8" xfId="0" applyFont="1" applyBorder="1" applyAlignment="1"/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/>
    </xf>
    <xf numFmtId="0" fontId="0" fillId="0" borderId="0" xfId="0" applyFill="1" applyBorder="1" applyAlignment="1">
      <alignment vertical="center"/>
    </xf>
    <xf numFmtId="0" fontId="16" fillId="2" borderId="12" xfId="0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9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7" fillId="4" borderId="17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vertical="center"/>
    </xf>
    <xf numFmtId="0" fontId="20" fillId="5" borderId="11" xfId="0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6" fillId="2" borderId="18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4" fontId="9" fillId="0" borderId="0" xfId="1" applyFont="1" applyBorder="1"/>
    <xf numFmtId="44" fontId="2" fillId="0" borderId="0" xfId="1" applyFont="1" applyBorder="1"/>
    <xf numFmtId="44" fontId="0" fillId="0" borderId="0" xfId="1" applyFont="1" applyBorder="1"/>
    <xf numFmtId="44" fontId="0" fillId="0" borderId="0" xfId="1" applyFont="1" applyBorder="1" applyAlignment="1">
      <alignment horizontal="center"/>
    </xf>
    <xf numFmtId="15" fontId="3" fillId="0" borderId="0" xfId="0" quotePrefix="1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1" fillId="0" borderId="19" xfId="0" applyFont="1" applyBorder="1" applyAlignment="1">
      <alignment horizontal="left"/>
    </xf>
    <xf numFmtId="0" fontId="0" fillId="0" borderId="19" xfId="0" applyBorder="1"/>
    <xf numFmtId="0" fontId="2" fillId="0" borderId="19" xfId="0" applyFont="1" applyBorder="1" applyAlignment="1">
      <alignment horizontal="center" vertical="center"/>
    </xf>
    <xf numFmtId="0" fontId="19" fillId="5" borderId="0" xfId="0" applyFont="1" applyFill="1" applyBorder="1" applyAlignment="1">
      <alignment vertical="center"/>
    </xf>
    <xf numFmtId="0" fontId="9" fillId="0" borderId="19" xfId="0" applyFont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F25"/>
  <sheetViews>
    <sheetView workbookViewId="0"/>
  </sheetViews>
  <sheetFormatPr defaultRowHeight="14.4" x14ac:dyDescent="0.3"/>
  <cols>
    <col min="1" max="1" width="11.6640625" style="27" customWidth="1"/>
    <col min="2" max="2" width="23.5546875" style="27" customWidth="1"/>
    <col min="3" max="3" width="30.109375" style="27" bestFit="1" customWidth="1"/>
    <col min="4" max="4" width="49" style="27" customWidth="1"/>
    <col min="5" max="5" width="23.44140625" style="27" customWidth="1"/>
    <col min="6" max="16384" width="8.88671875" style="27"/>
  </cols>
  <sheetData>
    <row r="1" spans="1:6" ht="15" thickBot="1" x14ac:dyDescent="0.35">
      <c r="A1" s="23" t="s">
        <v>30</v>
      </c>
      <c r="B1" s="23" t="s">
        <v>44</v>
      </c>
      <c r="C1" s="23" t="s">
        <v>55</v>
      </c>
      <c r="D1" s="23" t="s">
        <v>61</v>
      </c>
      <c r="E1" s="23"/>
      <c r="F1" s="23">
        <v>1</v>
      </c>
    </row>
    <row r="2" spans="1:6" ht="15" thickBot="1" x14ac:dyDescent="0.35">
      <c r="A2" s="24" t="s">
        <v>31</v>
      </c>
      <c r="B2" s="24" t="s">
        <v>32</v>
      </c>
      <c r="C2" s="24" t="s">
        <v>56</v>
      </c>
      <c r="D2" s="24" t="s">
        <v>70</v>
      </c>
      <c r="E2" s="24" t="s">
        <v>56</v>
      </c>
      <c r="F2" s="24">
        <v>2</v>
      </c>
    </row>
    <row r="3" spans="1:6" ht="15" thickBot="1" x14ac:dyDescent="0.35">
      <c r="A3" s="24" t="s">
        <v>47</v>
      </c>
      <c r="B3" s="24" t="s">
        <v>68</v>
      </c>
      <c r="C3" s="24" t="s">
        <v>56</v>
      </c>
      <c r="D3" s="24" t="s">
        <v>65</v>
      </c>
      <c r="E3" s="24"/>
      <c r="F3" s="24">
        <v>1</v>
      </c>
    </row>
    <row r="4" spans="1:6" ht="15" thickBot="1" x14ac:dyDescent="0.35">
      <c r="A4" s="24" t="s">
        <v>4</v>
      </c>
      <c r="B4" s="24" t="s">
        <v>35</v>
      </c>
      <c r="C4" s="24" t="s">
        <v>56</v>
      </c>
      <c r="D4" s="24"/>
      <c r="E4" s="24"/>
      <c r="F4" s="24">
        <v>1</v>
      </c>
    </row>
    <row r="5" spans="1:6" ht="15" thickBot="1" x14ac:dyDescent="0.35">
      <c r="A5" s="24" t="s">
        <v>57</v>
      </c>
      <c r="B5" s="24" t="s">
        <v>58</v>
      </c>
      <c r="C5" s="24" t="s">
        <v>55</v>
      </c>
      <c r="D5" s="24" t="s">
        <v>59</v>
      </c>
      <c r="E5" s="24" t="s">
        <v>55</v>
      </c>
      <c r="F5" s="24">
        <v>2</v>
      </c>
    </row>
    <row r="6" spans="1:6" ht="15" thickBot="1" x14ac:dyDescent="0.35">
      <c r="A6" s="24" t="s">
        <v>63</v>
      </c>
      <c r="B6" s="24" t="s">
        <v>44</v>
      </c>
      <c r="C6" s="24" t="s">
        <v>56</v>
      </c>
      <c r="D6" s="24" t="s">
        <v>64</v>
      </c>
      <c r="E6" s="24"/>
      <c r="F6" s="24">
        <v>1</v>
      </c>
    </row>
    <row r="7" spans="1:6" ht="15" thickBot="1" x14ac:dyDescent="0.35">
      <c r="A7" s="24" t="s">
        <v>6</v>
      </c>
      <c r="B7" s="24" t="s">
        <v>18</v>
      </c>
      <c r="C7" s="24" t="s">
        <v>56</v>
      </c>
      <c r="D7" s="24" t="s">
        <v>60</v>
      </c>
      <c r="E7" s="24"/>
      <c r="F7" s="24">
        <v>1</v>
      </c>
    </row>
    <row r="8" spans="1:6" ht="15" thickBot="1" x14ac:dyDescent="0.35">
      <c r="A8" s="24" t="s">
        <v>36</v>
      </c>
      <c r="B8" s="24" t="s">
        <v>37</v>
      </c>
      <c r="C8" s="24" t="s">
        <v>56</v>
      </c>
      <c r="D8" s="24"/>
      <c r="E8" s="24"/>
      <c r="F8" s="24">
        <v>1</v>
      </c>
    </row>
    <row r="9" spans="1:6" ht="15" thickBot="1" x14ac:dyDescent="0.35">
      <c r="A9" s="24" t="s">
        <v>36</v>
      </c>
      <c r="B9" s="24" t="s">
        <v>37</v>
      </c>
      <c r="C9" s="25" t="s">
        <v>69</v>
      </c>
      <c r="D9" s="24"/>
      <c r="E9" s="24"/>
      <c r="F9" s="24">
        <v>-1</v>
      </c>
    </row>
    <row r="10" spans="1:6" ht="15" thickBot="1" x14ac:dyDescent="0.35">
      <c r="A10" s="24" t="s">
        <v>7</v>
      </c>
      <c r="B10" s="24" t="s">
        <v>8</v>
      </c>
      <c r="C10" s="24" t="s">
        <v>71</v>
      </c>
      <c r="D10" s="24"/>
      <c r="E10" s="24"/>
      <c r="F10" s="24">
        <v>1</v>
      </c>
    </row>
    <row r="11" spans="1:6" ht="15" thickBot="1" x14ac:dyDescent="0.35">
      <c r="A11" s="24" t="s">
        <v>24</v>
      </c>
      <c r="B11" s="24" t="s">
        <v>25</v>
      </c>
      <c r="C11" s="24" t="s">
        <v>55</v>
      </c>
      <c r="D11" s="24" t="s">
        <v>65</v>
      </c>
      <c r="E11" s="24"/>
      <c r="F11" s="24">
        <v>1</v>
      </c>
    </row>
    <row r="12" spans="1:6" ht="15" thickBot="1" x14ac:dyDescent="0.35">
      <c r="A12" s="24" t="s">
        <v>11</v>
      </c>
      <c r="B12" s="24" t="s">
        <v>12</v>
      </c>
      <c r="C12" s="24" t="s">
        <v>56</v>
      </c>
      <c r="D12" s="24" t="s">
        <v>73</v>
      </c>
      <c r="E12" s="24" t="s">
        <v>56</v>
      </c>
      <c r="F12" s="24">
        <v>2</v>
      </c>
    </row>
    <row r="13" spans="1:6" ht="15" thickBot="1" x14ac:dyDescent="0.35">
      <c r="A13" s="24" t="s">
        <v>66</v>
      </c>
      <c r="B13" s="24" t="s">
        <v>18</v>
      </c>
      <c r="C13" s="24" t="s">
        <v>55</v>
      </c>
      <c r="D13" s="24" t="s">
        <v>65</v>
      </c>
      <c r="E13" s="24"/>
      <c r="F13" s="24">
        <v>1</v>
      </c>
    </row>
    <row r="14" spans="1:6" ht="15" thickBot="1" x14ac:dyDescent="0.35">
      <c r="A14" s="24" t="s">
        <v>9</v>
      </c>
      <c r="B14" s="24" t="s">
        <v>10</v>
      </c>
      <c r="C14" s="24" t="s">
        <v>71</v>
      </c>
      <c r="D14" s="24"/>
      <c r="E14" s="24"/>
      <c r="F14" s="24">
        <v>1</v>
      </c>
    </row>
    <row r="15" spans="1:6" ht="15" thickBot="1" x14ac:dyDescent="0.35">
      <c r="A15" s="24" t="s">
        <v>5</v>
      </c>
      <c r="B15" s="24" t="s">
        <v>26</v>
      </c>
      <c r="C15" s="24" t="s">
        <v>56</v>
      </c>
      <c r="D15" s="24" t="s">
        <v>60</v>
      </c>
      <c r="E15" s="24"/>
      <c r="F15" s="24">
        <v>1</v>
      </c>
    </row>
    <row r="16" spans="1:6" ht="15" thickBot="1" x14ac:dyDescent="0.35">
      <c r="A16" s="24" t="s">
        <v>52</v>
      </c>
      <c r="B16" s="24" t="s">
        <v>53</v>
      </c>
      <c r="C16" s="24" t="s">
        <v>71</v>
      </c>
      <c r="D16" s="24" t="s">
        <v>72</v>
      </c>
      <c r="E16" s="24" t="s">
        <v>71</v>
      </c>
      <c r="F16" s="24">
        <v>2</v>
      </c>
    </row>
    <row r="17" spans="1:6" ht="15" thickBot="1" x14ac:dyDescent="0.35">
      <c r="A17" s="24" t="s">
        <v>2</v>
      </c>
      <c r="B17" s="24" t="s">
        <v>3</v>
      </c>
      <c r="C17" s="24" t="s">
        <v>56</v>
      </c>
      <c r="D17" s="24" t="s">
        <v>62</v>
      </c>
      <c r="E17" s="24"/>
      <c r="F17" s="24">
        <v>1</v>
      </c>
    </row>
    <row r="18" spans="1:6" ht="15" thickBot="1" x14ac:dyDescent="0.35">
      <c r="A18" s="24" t="s">
        <v>22</v>
      </c>
      <c r="B18" s="24" t="s">
        <v>23</v>
      </c>
      <c r="C18" s="24" t="s">
        <v>56</v>
      </c>
      <c r="D18" s="24"/>
      <c r="E18" s="24"/>
      <c r="F18" s="24">
        <v>1</v>
      </c>
    </row>
    <row r="19" spans="1:6" ht="15" thickBot="1" x14ac:dyDescent="0.35">
      <c r="A19" s="24" t="s">
        <v>19</v>
      </c>
      <c r="B19" s="24" t="s">
        <v>20</v>
      </c>
      <c r="C19" s="24" t="s">
        <v>55</v>
      </c>
      <c r="D19" s="24" t="s">
        <v>65</v>
      </c>
      <c r="E19" s="24"/>
      <c r="F19" s="24">
        <v>1</v>
      </c>
    </row>
    <row r="20" spans="1:6" ht="15" thickBot="1" x14ac:dyDescent="0.35">
      <c r="A20" s="24" t="s">
        <v>33</v>
      </c>
      <c r="B20" s="24" t="s">
        <v>34</v>
      </c>
      <c r="C20" s="24" t="s">
        <v>55</v>
      </c>
      <c r="D20" s="24"/>
      <c r="E20" s="24"/>
      <c r="F20" s="24">
        <v>1</v>
      </c>
    </row>
    <row r="21" spans="1:6" ht="15" thickBot="1" x14ac:dyDescent="0.35">
      <c r="A21" s="24" t="s">
        <v>45</v>
      </c>
      <c r="B21" s="24" t="s">
        <v>46</v>
      </c>
      <c r="C21" s="24" t="s">
        <v>56</v>
      </c>
      <c r="D21" s="24" t="s">
        <v>67</v>
      </c>
      <c r="E21" s="24" t="s">
        <v>55</v>
      </c>
      <c r="F21" s="24">
        <v>2</v>
      </c>
    </row>
    <row r="22" spans="1:6" ht="15" thickBot="1" x14ac:dyDescent="0.35">
      <c r="A22" s="24" t="s">
        <v>38</v>
      </c>
      <c r="B22" s="24" t="s">
        <v>39</v>
      </c>
      <c r="C22" s="24" t="s">
        <v>56</v>
      </c>
      <c r="D22" s="24"/>
      <c r="E22" s="24"/>
      <c r="F22" s="24">
        <v>1</v>
      </c>
    </row>
    <row r="23" spans="1:6" ht="15" thickBot="1" x14ac:dyDescent="0.35">
      <c r="A23" s="26" t="s">
        <v>27</v>
      </c>
      <c r="B23" s="24" t="s">
        <v>28</v>
      </c>
      <c r="C23" s="24" t="s">
        <v>56</v>
      </c>
      <c r="D23" s="24" t="s">
        <v>60</v>
      </c>
      <c r="E23" s="24"/>
      <c r="F23" s="24">
        <v>1</v>
      </c>
    </row>
    <row r="24" spans="1:6" ht="15" thickBot="1" x14ac:dyDescent="0.35">
      <c r="A24" s="26" t="s">
        <v>40</v>
      </c>
      <c r="B24" s="24" t="s">
        <v>29</v>
      </c>
      <c r="C24" s="24" t="s">
        <v>56</v>
      </c>
      <c r="D24" s="24" t="s">
        <v>65</v>
      </c>
      <c r="E24" s="24"/>
      <c r="F24" s="24">
        <v>1</v>
      </c>
    </row>
    <row r="25" spans="1:6" ht="15" thickBot="1" x14ac:dyDescent="0.35">
      <c r="A25" s="24" t="s">
        <v>0</v>
      </c>
      <c r="B25" s="24" t="s">
        <v>1</v>
      </c>
      <c r="C25" s="24" t="s">
        <v>55</v>
      </c>
      <c r="D25" s="24"/>
      <c r="E25" s="24"/>
      <c r="F25" s="24">
        <v>1</v>
      </c>
    </row>
  </sheetData>
  <sortState xmlns:xlrd2="http://schemas.microsoft.com/office/spreadsheetml/2017/richdata2" ref="A1:F25">
    <sortCondition ref="A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526D0-B7A2-454D-BC6C-D1CABA3E05CF}">
  <dimension ref="A1:J55"/>
  <sheetViews>
    <sheetView topLeftCell="A37" workbookViewId="0">
      <selection activeCell="B55" sqref="B55:C55"/>
    </sheetView>
  </sheetViews>
  <sheetFormatPr defaultRowHeight="14.4" x14ac:dyDescent="0.3"/>
  <cols>
    <col min="1" max="1" width="15.77734375" bestFit="1" customWidth="1"/>
    <col min="2" max="2" width="10.77734375" bestFit="1" customWidth="1"/>
    <col min="3" max="3" width="22.88671875" bestFit="1" customWidth="1"/>
    <col min="4" max="4" width="16.6640625" bestFit="1" customWidth="1"/>
    <col min="5" max="5" width="12.77734375" bestFit="1" customWidth="1"/>
    <col min="6" max="6" width="13.109375" bestFit="1" customWidth="1"/>
    <col min="8" max="8" width="15.21875" bestFit="1" customWidth="1"/>
    <col min="9" max="9" width="22.5546875" bestFit="1" customWidth="1"/>
  </cols>
  <sheetData>
    <row r="1" spans="1:10" ht="21" x14ac:dyDescent="0.4">
      <c r="A1" s="64" t="s">
        <v>75</v>
      </c>
      <c r="B1" s="64"/>
      <c r="C1" s="64"/>
      <c r="D1" s="64"/>
      <c r="E1" s="64"/>
      <c r="F1" s="64"/>
      <c r="I1" s="5" t="s">
        <v>56</v>
      </c>
      <c r="J1" s="1">
        <f>COUNTIF(C4:C30,"beef tips with egg noodles")</f>
        <v>0</v>
      </c>
    </row>
    <row r="2" spans="1:10" ht="21" x14ac:dyDescent="0.4">
      <c r="A2" s="64" t="s">
        <v>79</v>
      </c>
      <c r="B2" s="64"/>
      <c r="C2" s="64"/>
      <c r="D2" s="64"/>
      <c r="E2" s="64"/>
      <c r="F2" s="64"/>
      <c r="I2" s="1" t="s">
        <v>55</v>
      </c>
      <c r="J2" s="1">
        <f>COUNTIF(C4:C50,"chicken chef salad")</f>
        <v>0</v>
      </c>
    </row>
    <row r="3" spans="1:10" ht="18" x14ac:dyDescent="0.35">
      <c r="A3" s="2" t="s">
        <v>13</v>
      </c>
      <c r="B3" s="2" t="s">
        <v>14</v>
      </c>
      <c r="C3" s="2" t="s">
        <v>15</v>
      </c>
      <c r="D3" s="2" t="s">
        <v>17</v>
      </c>
      <c r="E3" s="2" t="s">
        <v>16</v>
      </c>
      <c r="F3" s="4" t="s">
        <v>21</v>
      </c>
      <c r="I3" s="1" t="s">
        <v>78</v>
      </c>
      <c r="J3" s="1">
        <f>+J1+J2</f>
        <v>0</v>
      </c>
    </row>
    <row r="4" spans="1:10" ht="21" x14ac:dyDescent="0.3">
      <c r="A4" s="12"/>
      <c r="B4" s="12"/>
      <c r="C4" s="15"/>
      <c r="D4" s="14"/>
      <c r="E4" s="7"/>
      <c r="F4" s="3"/>
    </row>
    <row r="5" spans="1:10" ht="21" x14ac:dyDescent="0.3">
      <c r="A5" s="12"/>
      <c r="B5" s="12"/>
      <c r="C5" s="15"/>
      <c r="D5" s="14"/>
      <c r="E5" s="7"/>
      <c r="F5" s="3"/>
    </row>
    <row r="6" spans="1:10" ht="21" x14ac:dyDescent="0.3">
      <c r="A6" s="12"/>
      <c r="B6" s="12"/>
      <c r="C6" s="13"/>
      <c r="D6" s="14"/>
      <c r="E6" s="7"/>
      <c r="F6" s="3"/>
    </row>
    <row r="7" spans="1:10" ht="21" x14ac:dyDescent="0.3">
      <c r="A7" s="12"/>
      <c r="B7" s="12"/>
      <c r="C7" s="13"/>
      <c r="D7" s="14"/>
      <c r="E7" s="7"/>
      <c r="F7" s="3"/>
    </row>
    <row r="8" spans="1:10" ht="21" x14ac:dyDescent="0.3">
      <c r="A8" s="12"/>
      <c r="B8" s="12"/>
      <c r="C8" s="13"/>
      <c r="D8" s="14"/>
      <c r="E8" s="7"/>
      <c r="F8" s="7"/>
    </row>
    <row r="9" spans="1:10" ht="21" x14ac:dyDescent="0.3">
      <c r="A9" s="12"/>
      <c r="B9" s="12"/>
      <c r="C9" s="15"/>
      <c r="D9" s="14"/>
      <c r="E9" s="7"/>
      <c r="F9" s="3"/>
    </row>
    <row r="10" spans="1:10" ht="21" x14ac:dyDescent="0.3">
      <c r="A10" s="12"/>
      <c r="B10" s="12"/>
      <c r="C10" s="15"/>
      <c r="D10" s="14"/>
      <c r="E10" s="7"/>
      <c r="F10" s="3"/>
    </row>
    <row r="11" spans="1:10" ht="21" x14ac:dyDescent="0.3">
      <c r="A11" s="12"/>
      <c r="B11" s="12"/>
      <c r="C11" s="13"/>
      <c r="D11" s="14"/>
      <c r="E11" s="7"/>
      <c r="F11" s="3"/>
    </row>
    <row r="12" spans="1:10" ht="21" x14ac:dyDescent="0.3">
      <c r="A12" s="12"/>
      <c r="B12" s="12"/>
      <c r="C12" s="15"/>
      <c r="D12" s="14"/>
      <c r="E12" s="7"/>
      <c r="F12" s="3"/>
    </row>
    <row r="13" spans="1:10" ht="21" x14ac:dyDescent="0.3">
      <c r="A13" s="12"/>
      <c r="B13" s="12"/>
      <c r="C13" s="13"/>
      <c r="D13" s="14"/>
      <c r="E13" s="7"/>
      <c r="F13" s="3"/>
    </row>
    <row r="14" spans="1:10" ht="21" x14ac:dyDescent="0.3">
      <c r="A14" s="12"/>
      <c r="B14" s="12"/>
      <c r="C14" s="15"/>
      <c r="D14" s="14"/>
      <c r="E14" s="7"/>
      <c r="F14" s="3"/>
    </row>
    <row r="15" spans="1:10" ht="21" x14ac:dyDescent="0.3">
      <c r="A15" s="12"/>
      <c r="B15" s="12"/>
      <c r="C15" s="13"/>
      <c r="D15" s="14"/>
      <c r="E15" s="7"/>
      <c r="F15" s="3"/>
    </row>
    <row r="16" spans="1:10" ht="21" x14ac:dyDescent="0.3">
      <c r="A16" s="12"/>
      <c r="B16" s="12"/>
      <c r="C16" s="15"/>
      <c r="D16" s="14"/>
      <c r="E16" s="7"/>
      <c r="F16" s="3"/>
    </row>
    <row r="17" spans="1:9" ht="21" x14ac:dyDescent="0.3">
      <c r="A17" s="12"/>
      <c r="B17" s="12"/>
      <c r="C17" s="15"/>
      <c r="D17" s="14"/>
      <c r="E17" s="7"/>
      <c r="F17" s="3"/>
    </row>
    <row r="18" spans="1:9" ht="21" x14ac:dyDescent="0.3">
      <c r="A18" s="12"/>
      <c r="B18" s="12"/>
      <c r="C18" s="15"/>
      <c r="D18" s="14"/>
      <c r="E18" s="7"/>
      <c r="F18" s="3"/>
    </row>
    <row r="19" spans="1:9" ht="21" x14ac:dyDescent="0.3">
      <c r="A19" s="12"/>
      <c r="B19" s="12"/>
      <c r="C19" s="13"/>
      <c r="D19" s="14"/>
      <c r="E19" s="7"/>
      <c r="F19" s="3"/>
    </row>
    <row r="20" spans="1:9" ht="21" x14ac:dyDescent="0.3">
      <c r="A20" s="12"/>
      <c r="B20" s="12"/>
      <c r="C20" s="13"/>
      <c r="D20" s="14"/>
      <c r="E20" s="7"/>
      <c r="F20" s="3"/>
    </row>
    <row r="21" spans="1:9" ht="21" x14ac:dyDescent="0.3">
      <c r="A21" s="12"/>
      <c r="B21" s="12"/>
      <c r="C21" s="15"/>
      <c r="D21" s="14"/>
      <c r="E21" s="7"/>
      <c r="F21" s="3"/>
    </row>
    <row r="22" spans="1:9" ht="21" x14ac:dyDescent="0.3">
      <c r="A22" s="12"/>
      <c r="B22" s="12"/>
      <c r="C22" s="15"/>
      <c r="D22" s="14"/>
      <c r="E22" s="7"/>
      <c r="F22" s="3"/>
    </row>
    <row r="23" spans="1:9" ht="21" x14ac:dyDescent="0.3">
      <c r="A23" s="12"/>
      <c r="B23" s="12"/>
      <c r="C23" s="13"/>
      <c r="D23" s="14"/>
      <c r="E23" s="7"/>
      <c r="F23" s="3"/>
    </row>
    <row r="24" spans="1:9" ht="21" x14ac:dyDescent="0.3">
      <c r="A24" s="12"/>
      <c r="B24" s="12"/>
      <c r="C24" s="13"/>
      <c r="D24" s="14"/>
      <c r="E24" s="7"/>
      <c r="F24" s="7"/>
    </row>
    <row r="25" spans="1:9" ht="21" x14ac:dyDescent="0.3">
      <c r="A25" s="12"/>
      <c r="B25" s="12"/>
      <c r="C25" s="15"/>
      <c r="D25" s="14"/>
      <c r="E25" s="7"/>
      <c r="F25" s="7"/>
      <c r="H25" s="6"/>
      <c r="I25" s="6"/>
    </row>
    <row r="26" spans="1:9" ht="21" x14ac:dyDescent="0.3">
      <c r="A26" s="12"/>
      <c r="B26" s="12"/>
      <c r="C26" s="13"/>
      <c r="D26" s="14"/>
      <c r="E26" s="3"/>
      <c r="F26" s="7"/>
    </row>
    <row r="27" spans="1:9" ht="21" x14ac:dyDescent="0.3">
      <c r="A27" s="12"/>
      <c r="B27" s="12"/>
      <c r="C27" s="13"/>
      <c r="D27" s="14"/>
      <c r="E27" s="3"/>
      <c r="F27" s="7"/>
    </row>
    <row r="28" spans="1:9" ht="21" x14ac:dyDescent="0.3">
      <c r="A28" s="12"/>
      <c r="B28" s="12"/>
      <c r="C28" s="13"/>
      <c r="D28" s="14"/>
      <c r="E28" s="3"/>
      <c r="F28" s="7"/>
    </row>
    <row r="29" spans="1:9" ht="21" x14ac:dyDescent="0.3">
      <c r="A29" s="12"/>
      <c r="B29" s="12"/>
      <c r="C29" s="15"/>
      <c r="D29" s="14"/>
      <c r="E29" s="3"/>
      <c r="F29" s="7"/>
    </row>
    <row r="30" spans="1:9" ht="21" x14ac:dyDescent="0.3">
      <c r="A30" s="12"/>
      <c r="B30" s="12"/>
      <c r="C30" s="13"/>
      <c r="D30" s="16"/>
      <c r="E30" s="3"/>
      <c r="F30" s="7"/>
    </row>
    <row r="31" spans="1:9" ht="21" x14ac:dyDescent="0.4">
      <c r="C31" s="65" t="s">
        <v>50</v>
      </c>
      <c r="D31" s="66"/>
      <c r="E31" s="11">
        <f>SUM(E4:E30)</f>
        <v>0</v>
      </c>
      <c r="F31" s="8"/>
    </row>
    <row r="32" spans="1:9" ht="21" x14ac:dyDescent="0.4">
      <c r="A32" s="67" t="s">
        <v>41</v>
      </c>
      <c r="B32" s="67"/>
      <c r="C32" s="67"/>
      <c r="D32" s="67"/>
      <c r="E32" s="67"/>
      <c r="F32" s="67"/>
    </row>
    <row r="33" spans="1:6" ht="18" x14ac:dyDescent="0.35">
      <c r="A33" s="10" t="s">
        <v>13</v>
      </c>
      <c r="B33" s="10" t="s">
        <v>14</v>
      </c>
      <c r="C33" s="10" t="s">
        <v>15</v>
      </c>
      <c r="D33" s="10" t="s">
        <v>17</v>
      </c>
      <c r="E33" s="10" t="s">
        <v>16</v>
      </c>
      <c r="F33" s="4" t="s">
        <v>21</v>
      </c>
    </row>
    <row r="34" spans="1:6" x14ac:dyDescent="0.3">
      <c r="A34" s="3"/>
      <c r="B34" s="3"/>
      <c r="C34" s="3"/>
      <c r="D34" s="3"/>
      <c r="E34" s="3"/>
      <c r="F34" s="3"/>
    </row>
    <row r="35" spans="1:6" x14ac:dyDescent="0.3">
      <c r="A35" s="3"/>
      <c r="B35" s="3"/>
      <c r="C35" s="3"/>
      <c r="D35" s="3"/>
      <c r="E35" s="3"/>
      <c r="F35" s="3"/>
    </row>
    <row r="36" spans="1:6" x14ac:dyDescent="0.3">
      <c r="A36" s="3"/>
      <c r="B36" s="3"/>
      <c r="C36" s="3"/>
      <c r="D36" s="3"/>
      <c r="E36" s="3"/>
      <c r="F36" s="3"/>
    </row>
    <row r="37" spans="1:6" x14ac:dyDescent="0.3">
      <c r="A37" s="3"/>
      <c r="B37" s="3"/>
      <c r="C37" s="3"/>
      <c r="D37" s="3"/>
      <c r="E37" s="3"/>
      <c r="F37" s="3"/>
    </row>
    <row r="38" spans="1:6" x14ac:dyDescent="0.3">
      <c r="A38" s="3"/>
      <c r="B38" s="3"/>
      <c r="C38" s="3"/>
      <c r="D38" s="3"/>
      <c r="E38" s="3"/>
      <c r="F38" s="3"/>
    </row>
    <row r="39" spans="1:6" x14ac:dyDescent="0.3">
      <c r="A39" s="3"/>
      <c r="B39" s="3"/>
      <c r="C39" s="3"/>
      <c r="D39" s="3"/>
      <c r="E39" s="3"/>
      <c r="F39" s="3"/>
    </row>
    <row r="40" spans="1:6" x14ac:dyDescent="0.3">
      <c r="A40" s="3"/>
      <c r="B40" s="3"/>
      <c r="C40" s="3"/>
      <c r="D40" s="3"/>
      <c r="E40" s="3"/>
      <c r="F40" s="3"/>
    </row>
    <row r="41" spans="1:6" x14ac:dyDescent="0.3">
      <c r="A41" s="3"/>
      <c r="B41" s="3"/>
      <c r="C41" s="3"/>
      <c r="D41" s="3"/>
      <c r="E41" s="3"/>
      <c r="F41" s="3"/>
    </row>
    <row r="42" spans="1:6" x14ac:dyDescent="0.3">
      <c r="A42" s="3"/>
      <c r="B42" s="3"/>
      <c r="C42" s="3"/>
      <c r="D42" s="3"/>
      <c r="E42" s="3"/>
      <c r="F42" s="3"/>
    </row>
    <row r="43" spans="1:6" x14ac:dyDescent="0.3">
      <c r="A43" s="3"/>
      <c r="B43" s="3"/>
      <c r="C43" s="3"/>
      <c r="D43" s="3"/>
      <c r="E43" s="3"/>
      <c r="F43" s="3"/>
    </row>
    <row r="44" spans="1:6" x14ac:dyDescent="0.3">
      <c r="A44" s="3"/>
      <c r="B44" s="3"/>
      <c r="C44" s="3"/>
      <c r="D44" s="3"/>
      <c r="E44" s="3"/>
      <c r="F44" s="3"/>
    </row>
    <row r="45" spans="1:6" x14ac:dyDescent="0.3">
      <c r="A45" s="3"/>
      <c r="B45" s="3"/>
      <c r="C45" s="3"/>
      <c r="D45" s="3"/>
      <c r="E45" s="3"/>
      <c r="F45" s="3"/>
    </row>
    <row r="46" spans="1:6" x14ac:dyDescent="0.3">
      <c r="A46" s="3"/>
      <c r="B46" s="3"/>
      <c r="C46" s="3"/>
      <c r="D46" s="3"/>
      <c r="E46" s="3"/>
      <c r="F46" s="3"/>
    </row>
    <row r="47" spans="1:6" x14ac:dyDescent="0.3">
      <c r="A47" s="3"/>
      <c r="B47" s="3"/>
      <c r="C47" s="3"/>
      <c r="D47" s="3"/>
      <c r="E47" s="3"/>
      <c r="F47" s="3"/>
    </row>
    <row r="48" spans="1:6" ht="21" x14ac:dyDescent="0.4">
      <c r="A48" s="68" t="s">
        <v>42</v>
      </c>
      <c r="B48" s="68"/>
      <c r="C48" s="68"/>
      <c r="D48" s="68"/>
      <c r="E48" s="68"/>
      <c r="F48" s="69"/>
    </row>
    <row r="49" spans="1:6" ht="21" x14ac:dyDescent="0.4">
      <c r="B49" s="70" t="s">
        <v>49</v>
      </c>
      <c r="C49" s="70"/>
      <c r="D49" s="9"/>
      <c r="E49" s="18" t="str">
        <f>"@ "&amp;"$14.00"</f>
        <v>@ $14.00</v>
      </c>
      <c r="F49" s="3"/>
    </row>
    <row r="50" spans="1:6" ht="21" x14ac:dyDescent="0.4">
      <c r="B50" s="70" t="s">
        <v>50</v>
      </c>
      <c r="C50" s="70"/>
      <c r="D50" s="9">
        <f>SUM(E4:E30)</f>
        <v>0</v>
      </c>
      <c r="E50" s="18" t="str">
        <f>"@ "&amp;"$14.00"</f>
        <v>@ $14.00</v>
      </c>
      <c r="F50" s="19">
        <f>+D50*14</f>
        <v>0</v>
      </c>
    </row>
    <row r="51" spans="1:6" ht="21" x14ac:dyDescent="0.4">
      <c r="B51" s="70" t="s">
        <v>43</v>
      </c>
      <c r="C51" s="70"/>
      <c r="D51" s="9"/>
      <c r="E51" s="21" t="s">
        <v>54</v>
      </c>
      <c r="F51" s="22" t="s">
        <v>54</v>
      </c>
    </row>
    <row r="52" spans="1:6" ht="21" x14ac:dyDescent="0.4">
      <c r="B52" s="70" t="s">
        <v>51</v>
      </c>
      <c r="C52" s="70"/>
      <c r="D52" s="20"/>
      <c r="E52" s="18" t="str">
        <f>"@ "&amp;"$14.00"</f>
        <v>@ $14.00</v>
      </c>
      <c r="F52" s="17"/>
    </row>
    <row r="53" spans="1:6" ht="21" x14ac:dyDescent="0.4">
      <c r="A53" s="68" t="s">
        <v>48</v>
      </c>
      <c r="B53" s="68"/>
      <c r="C53" s="68"/>
      <c r="D53" s="68"/>
      <c r="E53" s="68"/>
      <c r="F53" s="69"/>
    </row>
    <row r="54" spans="1:6" ht="21" x14ac:dyDescent="0.4">
      <c r="B54" s="63" t="s">
        <v>77</v>
      </c>
      <c r="C54" s="63"/>
      <c r="D54" s="9">
        <f>COUNTIF($C$4:$C$30,I1)</f>
        <v>0</v>
      </c>
    </row>
    <row r="55" spans="1:6" ht="21" x14ac:dyDescent="0.4">
      <c r="B55" s="63" t="s">
        <v>76</v>
      </c>
      <c r="C55" s="63"/>
      <c r="D55" s="9">
        <f>COUNTIF($C$4:$C$30,I2)</f>
        <v>0</v>
      </c>
    </row>
  </sheetData>
  <mergeCells count="12">
    <mergeCell ref="B55:C55"/>
    <mergeCell ref="A1:F1"/>
    <mergeCell ref="A2:F2"/>
    <mergeCell ref="C31:D31"/>
    <mergeCell ref="A32:F32"/>
    <mergeCell ref="A48:F48"/>
    <mergeCell ref="B49:C49"/>
    <mergeCell ref="B50:C50"/>
    <mergeCell ref="B51:C51"/>
    <mergeCell ref="B52:C52"/>
    <mergeCell ref="A53:F53"/>
    <mergeCell ref="B54:C54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N113"/>
  <sheetViews>
    <sheetView tabSelected="1" zoomScaleNormal="100" workbookViewId="0">
      <selection activeCell="G9" sqref="G9"/>
    </sheetView>
  </sheetViews>
  <sheetFormatPr defaultRowHeight="14.4" x14ac:dyDescent="0.3"/>
  <cols>
    <col min="1" max="2" width="17.44140625" bestFit="1" customWidth="1"/>
    <col min="3" max="3" width="24.44140625" bestFit="1" customWidth="1"/>
    <col min="4" max="4" width="12.77734375" style="51" bestFit="1" customWidth="1"/>
    <col min="5" max="5" width="15.109375" style="51" bestFit="1" customWidth="1"/>
    <col min="6" max="6" width="18.77734375" bestFit="1" customWidth="1"/>
    <col min="7" max="7" width="18.77734375" customWidth="1"/>
    <col min="8" max="8" width="22.5546875" bestFit="1" customWidth="1"/>
  </cols>
  <sheetData>
    <row r="1" spans="1:14" ht="21" x14ac:dyDescent="0.4">
      <c r="A1" s="64" t="s">
        <v>348</v>
      </c>
      <c r="B1" s="64"/>
      <c r="C1" s="64"/>
      <c r="D1" s="64"/>
      <c r="E1" s="64"/>
      <c r="F1" s="64"/>
      <c r="G1" s="112"/>
      <c r="H1" s="5" t="s">
        <v>331</v>
      </c>
      <c r="I1" s="52">
        <f>COUNTIF($C$4:C88,H1)+4</f>
        <v>38</v>
      </c>
    </row>
    <row r="2" spans="1:14" ht="21" x14ac:dyDescent="0.4">
      <c r="A2" s="64" t="s">
        <v>347</v>
      </c>
      <c r="B2" s="64"/>
      <c r="C2" s="64"/>
      <c r="D2" s="64"/>
      <c r="E2" s="64"/>
      <c r="F2" s="64"/>
      <c r="G2" s="112"/>
      <c r="H2" s="1" t="s">
        <v>329</v>
      </c>
      <c r="I2" s="52">
        <f>COUNTIF($C$4:C89,H2)</f>
        <v>47</v>
      </c>
      <c r="L2" t="s">
        <v>334</v>
      </c>
      <c r="M2">
        <v>25</v>
      </c>
    </row>
    <row r="3" spans="1:14" ht="18.600000000000001" thickBot="1" x14ac:dyDescent="0.4">
      <c r="A3" s="2" t="s">
        <v>13</v>
      </c>
      <c r="B3" s="2" t="s">
        <v>14</v>
      </c>
      <c r="C3" s="2" t="s">
        <v>15</v>
      </c>
      <c r="D3" s="2" t="s">
        <v>16</v>
      </c>
      <c r="E3" s="4" t="s">
        <v>21</v>
      </c>
      <c r="F3" s="2" t="s">
        <v>253</v>
      </c>
      <c r="G3" s="113"/>
      <c r="H3" s="54" t="s">
        <v>261</v>
      </c>
      <c r="I3" s="52">
        <f>COUNTIF(C5:C97,H3)</f>
        <v>4</v>
      </c>
      <c r="L3" s="55" t="s">
        <v>333</v>
      </c>
      <c r="M3">
        <v>53</v>
      </c>
      <c r="N3" t="s">
        <v>335</v>
      </c>
    </row>
    <row r="4" spans="1:14" ht="21.6" thickBot="1" x14ac:dyDescent="0.4">
      <c r="A4" s="12" t="s">
        <v>30</v>
      </c>
      <c r="B4" s="12" t="s">
        <v>44</v>
      </c>
      <c r="C4" s="15" t="s">
        <v>330</v>
      </c>
      <c r="D4" s="7">
        <v>1</v>
      </c>
      <c r="E4" s="91"/>
      <c r="F4" s="59">
        <v>1</v>
      </c>
      <c r="G4" s="59"/>
      <c r="H4" s="1" t="s">
        <v>78</v>
      </c>
      <c r="I4" s="53">
        <f>SUM(I1:I3)</f>
        <v>89</v>
      </c>
      <c r="L4" t="s">
        <v>337</v>
      </c>
      <c r="M4">
        <v>52</v>
      </c>
    </row>
    <row r="5" spans="1:14" ht="21.6" thickBot="1" x14ac:dyDescent="0.4">
      <c r="A5" s="12" t="s">
        <v>160</v>
      </c>
      <c r="B5" s="12" t="s">
        <v>118</v>
      </c>
      <c r="C5" s="15" t="s">
        <v>329</v>
      </c>
      <c r="D5" s="7">
        <v>1</v>
      </c>
      <c r="E5" s="92"/>
      <c r="F5" s="59">
        <v>4</v>
      </c>
      <c r="G5" s="105"/>
      <c r="L5" t="s">
        <v>338</v>
      </c>
      <c r="M5">
        <v>25</v>
      </c>
    </row>
    <row r="6" spans="1:14" ht="21.6" thickBot="1" x14ac:dyDescent="0.4">
      <c r="A6" s="12" t="s">
        <v>254</v>
      </c>
      <c r="B6" s="12" t="s">
        <v>255</v>
      </c>
      <c r="C6" s="15" t="s">
        <v>330</v>
      </c>
      <c r="D6" s="7">
        <v>1</v>
      </c>
      <c r="E6" s="93"/>
      <c r="F6" s="59">
        <v>4</v>
      </c>
      <c r="G6" s="105"/>
      <c r="L6" t="s">
        <v>339</v>
      </c>
      <c r="M6">
        <v>4</v>
      </c>
    </row>
    <row r="7" spans="1:14" ht="21.6" thickBot="1" x14ac:dyDescent="0.4">
      <c r="A7" s="12" t="s">
        <v>256</v>
      </c>
      <c r="B7" s="12" t="s">
        <v>97</v>
      </c>
      <c r="C7" s="15" t="s">
        <v>329</v>
      </c>
      <c r="D7" s="7">
        <v>1</v>
      </c>
      <c r="E7" s="93"/>
      <c r="F7" s="59">
        <v>3</v>
      </c>
      <c r="G7" s="105"/>
    </row>
    <row r="8" spans="1:14" ht="21.6" thickBot="1" x14ac:dyDescent="0.4">
      <c r="A8" s="12" t="s">
        <v>89</v>
      </c>
      <c r="B8" s="12" t="s">
        <v>32</v>
      </c>
      <c r="C8" s="15" t="s">
        <v>329</v>
      </c>
      <c r="D8" s="7">
        <v>1</v>
      </c>
      <c r="E8" s="93"/>
      <c r="F8" s="59">
        <v>1</v>
      </c>
      <c r="G8" s="105"/>
      <c r="H8" s="55"/>
    </row>
    <row r="9" spans="1:14" ht="21.6" thickBot="1" x14ac:dyDescent="0.4">
      <c r="A9" s="12" t="s">
        <v>94</v>
      </c>
      <c r="B9" s="12" t="s">
        <v>95</v>
      </c>
      <c r="C9" s="13" t="s">
        <v>329</v>
      </c>
      <c r="D9" s="7">
        <v>1</v>
      </c>
      <c r="E9" s="93"/>
      <c r="F9" s="59">
        <v>3</v>
      </c>
      <c r="G9" s="105"/>
    </row>
    <row r="10" spans="1:14" ht="21.6" thickBot="1" x14ac:dyDescent="0.4">
      <c r="A10" s="12" t="s">
        <v>355</v>
      </c>
      <c r="B10" s="12" t="s">
        <v>356</v>
      </c>
      <c r="C10" s="13" t="s">
        <v>329</v>
      </c>
      <c r="D10" s="7">
        <v>1</v>
      </c>
      <c r="E10" s="104"/>
      <c r="F10" s="59" t="s">
        <v>349</v>
      </c>
      <c r="G10" s="105"/>
    </row>
    <row r="11" spans="1:14" ht="21.6" thickBot="1" x14ac:dyDescent="0.4">
      <c r="A11" s="12" t="s">
        <v>31</v>
      </c>
      <c r="B11" s="12" t="s">
        <v>32</v>
      </c>
      <c r="C11" s="13" t="s">
        <v>329</v>
      </c>
      <c r="D11" s="7">
        <v>1</v>
      </c>
      <c r="E11" s="93"/>
      <c r="F11" s="59">
        <v>4</v>
      </c>
      <c r="G11" s="105"/>
    </row>
    <row r="12" spans="1:14" ht="21.6" thickBot="1" x14ac:dyDescent="0.4">
      <c r="A12" s="12" t="s">
        <v>257</v>
      </c>
      <c r="B12" s="12" t="s">
        <v>258</v>
      </c>
      <c r="C12" s="13" t="s">
        <v>329</v>
      </c>
      <c r="D12" s="7">
        <v>1</v>
      </c>
      <c r="E12" s="93"/>
      <c r="F12" s="59">
        <v>3</v>
      </c>
      <c r="G12" s="105"/>
    </row>
    <row r="13" spans="1:14" ht="21.6" thickBot="1" x14ac:dyDescent="0.4">
      <c r="A13" s="12" t="s">
        <v>259</v>
      </c>
      <c r="B13" s="12" t="s">
        <v>260</v>
      </c>
      <c r="C13" s="13" t="s">
        <v>330</v>
      </c>
      <c r="D13" s="7">
        <v>1</v>
      </c>
      <c r="E13" s="93"/>
      <c r="F13" s="59">
        <v>10</v>
      </c>
      <c r="G13" s="105"/>
    </row>
    <row r="14" spans="1:14" ht="21.6" thickBot="1" x14ac:dyDescent="0.4">
      <c r="A14" s="12" t="s">
        <v>4</v>
      </c>
      <c r="B14" s="12" t="s">
        <v>224</v>
      </c>
      <c r="C14" s="13" t="s">
        <v>261</v>
      </c>
      <c r="D14" s="7"/>
      <c r="E14" s="94" t="s">
        <v>346</v>
      </c>
      <c r="F14" s="59" t="s">
        <v>349</v>
      </c>
      <c r="G14" s="105"/>
    </row>
    <row r="15" spans="1:14" ht="21.6" thickBot="1" x14ac:dyDescent="0.4">
      <c r="A15" s="12" t="s">
        <v>4</v>
      </c>
      <c r="B15" s="12" t="s">
        <v>262</v>
      </c>
      <c r="C15" s="15" t="s">
        <v>329</v>
      </c>
      <c r="D15" s="7">
        <v>1</v>
      </c>
      <c r="E15" s="93"/>
      <c r="F15" s="59">
        <v>8</v>
      </c>
      <c r="G15" s="105"/>
    </row>
    <row r="16" spans="1:14" ht="21.6" thickBot="1" x14ac:dyDescent="0.4">
      <c r="A16" s="12" t="s">
        <v>4</v>
      </c>
      <c r="B16" s="12" t="s">
        <v>263</v>
      </c>
      <c r="C16" s="15" t="s">
        <v>330</v>
      </c>
      <c r="D16" s="7">
        <v>1</v>
      </c>
      <c r="E16" s="99" t="s">
        <v>361</v>
      </c>
      <c r="F16" s="59">
        <v>8</v>
      </c>
      <c r="G16" s="105"/>
    </row>
    <row r="17" spans="1:7" ht="21.6" thickBot="1" x14ac:dyDescent="0.4">
      <c r="A17" s="12" t="s">
        <v>264</v>
      </c>
      <c r="B17" s="12" t="s">
        <v>29</v>
      </c>
      <c r="C17" s="13" t="s">
        <v>329</v>
      </c>
      <c r="D17" s="7">
        <v>1</v>
      </c>
      <c r="E17" s="95"/>
      <c r="F17" s="59" t="s">
        <v>349</v>
      </c>
      <c r="G17" s="105"/>
    </row>
    <row r="18" spans="1:7" ht="21.6" thickBot="1" x14ac:dyDescent="0.4">
      <c r="A18" s="12" t="s">
        <v>6</v>
      </c>
      <c r="B18" s="12" t="s">
        <v>18</v>
      </c>
      <c r="C18" s="13" t="s">
        <v>330</v>
      </c>
      <c r="D18" s="7">
        <v>1</v>
      </c>
      <c r="E18" s="93"/>
      <c r="F18" s="59">
        <v>1</v>
      </c>
      <c r="G18" s="105"/>
    </row>
    <row r="19" spans="1:7" ht="21.6" thickBot="1" x14ac:dyDescent="0.4">
      <c r="A19" s="12" t="s">
        <v>265</v>
      </c>
      <c r="B19" s="12" t="s">
        <v>266</v>
      </c>
      <c r="C19" s="13" t="s">
        <v>329</v>
      </c>
      <c r="D19" s="7">
        <v>1</v>
      </c>
      <c r="E19" s="93"/>
      <c r="F19" s="59">
        <v>10</v>
      </c>
      <c r="G19" s="105"/>
    </row>
    <row r="20" spans="1:7" ht="21.6" thickBot="1" x14ac:dyDescent="0.4">
      <c r="A20" s="12" t="s">
        <v>267</v>
      </c>
      <c r="B20" s="12" t="s">
        <v>268</v>
      </c>
      <c r="C20" s="15" t="s">
        <v>261</v>
      </c>
      <c r="D20" s="7"/>
      <c r="E20" s="94" t="s">
        <v>346</v>
      </c>
      <c r="F20" s="59">
        <v>6</v>
      </c>
      <c r="G20" s="105"/>
    </row>
    <row r="21" spans="1:7" ht="21.6" thickBot="1" x14ac:dyDescent="0.4">
      <c r="A21" s="12" t="s">
        <v>267</v>
      </c>
      <c r="B21" s="12" t="s">
        <v>269</v>
      </c>
      <c r="C21" s="13" t="s">
        <v>261</v>
      </c>
      <c r="D21" s="7"/>
      <c r="E21" s="94" t="s">
        <v>346</v>
      </c>
      <c r="F21" s="59">
        <v>6</v>
      </c>
      <c r="G21" s="105"/>
    </row>
    <row r="22" spans="1:7" ht="21.6" thickBot="1" x14ac:dyDescent="0.4">
      <c r="A22" s="12" t="s">
        <v>270</v>
      </c>
      <c r="B22" s="12" t="s">
        <v>271</v>
      </c>
      <c r="C22" s="13" t="s">
        <v>329</v>
      </c>
      <c r="D22" s="7">
        <v>1</v>
      </c>
      <c r="E22" s="96"/>
      <c r="F22" s="59">
        <v>4</v>
      </c>
      <c r="G22" s="105"/>
    </row>
    <row r="23" spans="1:7" ht="21.6" thickBot="1" x14ac:dyDescent="0.4">
      <c r="A23" s="12" t="s">
        <v>36</v>
      </c>
      <c r="B23" s="12" t="s">
        <v>37</v>
      </c>
      <c r="C23" s="15" t="s">
        <v>329</v>
      </c>
      <c r="D23" s="7">
        <v>1</v>
      </c>
      <c r="E23" s="93"/>
      <c r="F23" s="59">
        <v>3</v>
      </c>
      <c r="G23" s="105"/>
    </row>
    <row r="24" spans="1:7" ht="21.6" thickBot="1" x14ac:dyDescent="0.4">
      <c r="A24" s="12" t="s">
        <v>36</v>
      </c>
      <c r="B24" s="12" t="s">
        <v>272</v>
      </c>
      <c r="C24" s="13" t="s">
        <v>329</v>
      </c>
      <c r="D24" s="7">
        <v>1</v>
      </c>
      <c r="E24" s="93"/>
      <c r="F24" s="59">
        <v>3</v>
      </c>
      <c r="G24" s="105"/>
    </row>
    <row r="25" spans="1:7" ht="21.6" thickBot="1" x14ac:dyDescent="0.4">
      <c r="A25" s="12" t="s">
        <v>161</v>
      </c>
      <c r="B25" s="12" t="s">
        <v>123</v>
      </c>
      <c r="C25" s="15" t="s">
        <v>329</v>
      </c>
      <c r="D25" s="7">
        <v>1</v>
      </c>
      <c r="E25" s="92"/>
      <c r="F25" s="59">
        <v>5</v>
      </c>
      <c r="G25" s="105"/>
    </row>
    <row r="26" spans="1:7" ht="21.6" thickBot="1" x14ac:dyDescent="0.4">
      <c r="A26" s="12" t="s">
        <v>7</v>
      </c>
      <c r="B26" s="12" t="s">
        <v>8</v>
      </c>
      <c r="C26" s="15" t="s">
        <v>330</v>
      </c>
      <c r="D26" s="7">
        <v>1</v>
      </c>
      <c r="E26" s="93"/>
      <c r="F26" s="59">
        <v>2</v>
      </c>
      <c r="G26" s="105"/>
    </row>
    <row r="27" spans="1:7" ht="21.6" thickBot="1" x14ac:dyDescent="0.4">
      <c r="A27" s="12" t="s">
        <v>7</v>
      </c>
      <c r="B27" s="12" t="s">
        <v>102</v>
      </c>
      <c r="C27" s="15" t="s">
        <v>329</v>
      </c>
      <c r="D27" s="7">
        <v>1</v>
      </c>
      <c r="E27" s="93"/>
      <c r="F27" s="59">
        <v>2</v>
      </c>
      <c r="G27" s="105"/>
    </row>
    <row r="28" spans="1:7" ht="21.6" thickBot="1" x14ac:dyDescent="0.4">
      <c r="A28" s="12" t="s">
        <v>7</v>
      </c>
      <c r="B28" s="12" t="s">
        <v>124</v>
      </c>
      <c r="C28" s="15" t="s">
        <v>329</v>
      </c>
      <c r="D28" s="7">
        <v>1</v>
      </c>
      <c r="E28" s="92"/>
      <c r="F28" s="59">
        <v>8</v>
      </c>
      <c r="G28" s="105"/>
    </row>
    <row r="29" spans="1:7" ht="21.6" thickBot="1" x14ac:dyDescent="0.4">
      <c r="A29" s="12" t="s">
        <v>273</v>
      </c>
      <c r="B29" s="12" t="s">
        <v>274</v>
      </c>
      <c r="C29" s="15" t="s">
        <v>329</v>
      </c>
      <c r="D29" s="7">
        <v>1</v>
      </c>
      <c r="E29" s="93"/>
      <c r="F29" s="59">
        <v>3</v>
      </c>
      <c r="G29" s="105"/>
    </row>
    <row r="30" spans="1:7" ht="21.6" thickBot="1" x14ac:dyDescent="0.4">
      <c r="A30" s="12" t="s">
        <v>275</v>
      </c>
      <c r="B30" s="12" t="s">
        <v>276</v>
      </c>
      <c r="C30" s="15" t="s">
        <v>330</v>
      </c>
      <c r="D30" s="7">
        <v>1</v>
      </c>
      <c r="E30" s="92"/>
      <c r="F30" s="59" t="s">
        <v>349</v>
      </c>
      <c r="G30" s="105"/>
    </row>
    <row r="31" spans="1:7" ht="21.6" thickBot="1" x14ac:dyDescent="0.4">
      <c r="A31" s="12" t="s">
        <v>153</v>
      </c>
      <c r="B31" s="12" t="s">
        <v>125</v>
      </c>
      <c r="C31" s="15" t="s">
        <v>330</v>
      </c>
      <c r="D31" s="7">
        <v>1</v>
      </c>
      <c r="E31" s="93"/>
      <c r="F31" s="59">
        <v>7</v>
      </c>
      <c r="G31" s="105"/>
    </row>
    <row r="32" spans="1:7" ht="21.6" thickBot="1" x14ac:dyDescent="0.4">
      <c r="A32" s="12" t="s">
        <v>153</v>
      </c>
      <c r="B32" s="12" t="s">
        <v>142</v>
      </c>
      <c r="C32" s="13" t="s">
        <v>329</v>
      </c>
      <c r="D32" s="7">
        <v>1</v>
      </c>
      <c r="E32" s="92"/>
      <c r="F32" s="59">
        <v>7</v>
      </c>
      <c r="G32" s="105"/>
    </row>
    <row r="33" spans="1:8" ht="21.6" thickBot="1" x14ac:dyDescent="0.4">
      <c r="A33" s="12" t="s">
        <v>153</v>
      </c>
      <c r="B33" s="12" t="s">
        <v>143</v>
      </c>
      <c r="C33" s="13" t="s">
        <v>329</v>
      </c>
      <c r="D33" s="7">
        <v>1</v>
      </c>
      <c r="E33" s="96"/>
      <c r="F33" s="59">
        <v>7</v>
      </c>
      <c r="G33" s="105"/>
    </row>
    <row r="34" spans="1:8" ht="21.6" thickBot="1" x14ac:dyDescent="0.4">
      <c r="A34" s="12" t="s">
        <v>277</v>
      </c>
      <c r="B34" s="12" t="s">
        <v>278</v>
      </c>
      <c r="C34" s="13" t="s">
        <v>330</v>
      </c>
      <c r="D34" s="7">
        <v>1</v>
      </c>
      <c r="E34" s="93"/>
      <c r="F34" s="59">
        <v>2</v>
      </c>
      <c r="G34" s="105"/>
    </row>
    <row r="35" spans="1:8" ht="21.6" thickBot="1" x14ac:dyDescent="0.4">
      <c r="A35" s="48" t="s">
        <v>100</v>
      </c>
      <c r="B35" s="48" t="s">
        <v>101</v>
      </c>
      <c r="C35" s="5" t="s">
        <v>330</v>
      </c>
      <c r="D35" s="7">
        <v>1</v>
      </c>
      <c r="E35" s="93"/>
      <c r="F35" s="59">
        <v>10</v>
      </c>
      <c r="G35" s="105"/>
    </row>
    <row r="36" spans="1:8" ht="21.6" thickBot="1" x14ac:dyDescent="0.4">
      <c r="A36" s="12" t="s">
        <v>11</v>
      </c>
      <c r="B36" s="12" t="s">
        <v>124</v>
      </c>
      <c r="C36" s="13" t="s">
        <v>330</v>
      </c>
      <c r="D36" s="7">
        <v>1</v>
      </c>
      <c r="E36" s="93"/>
      <c r="F36" s="59">
        <v>2</v>
      </c>
      <c r="G36" s="105"/>
    </row>
    <row r="37" spans="1:8" ht="21.6" thickBot="1" x14ac:dyDescent="0.4">
      <c r="A37" s="12" t="s">
        <v>11</v>
      </c>
      <c r="B37" s="12" t="s">
        <v>114</v>
      </c>
      <c r="C37" s="13" t="s">
        <v>330</v>
      </c>
      <c r="D37" s="7">
        <v>1</v>
      </c>
      <c r="E37" s="93"/>
      <c r="F37" s="59">
        <v>2</v>
      </c>
      <c r="G37" s="105"/>
    </row>
    <row r="38" spans="1:8" ht="21.6" thickBot="1" x14ac:dyDescent="0.4">
      <c r="A38" s="12" t="s">
        <v>279</v>
      </c>
      <c r="B38" s="12" t="s">
        <v>280</v>
      </c>
      <c r="C38" s="15" t="s">
        <v>329</v>
      </c>
      <c r="D38" s="7">
        <v>1</v>
      </c>
      <c r="E38" s="93"/>
      <c r="F38" s="59">
        <v>6</v>
      </c>
      <c r="G38" s="105"/>
    </row>
    <row r="39" spans="1:8" ht="21.6" thickBot="1" x14ac:dyDescent="0.4">
      <c r="A39" s="12" t="s">
        <v>279</v>
      </c>
      <c r="B39" s="12" t="s">
        <v>281</v>
      </c>
      <c r="C39" s="15" t="s">
        <v>329</v>
      </c>
      <c r="D39" s="7">
        <v>1</v>
      </c>
      <c r="E39" s="96"/>
      <c r="F39" s="59">
        <v>6</v>
      </c>
      <c r="G39" s="105"/>
    </row>
    <row r="40" spans="1:8" ht="21.6" thickBot="1" x14ac:dyDescent="0.4">
      <c r="A40" s="12" t="s">
        <v>279</v>
      </c>
      <c r="B40" s="12" t="s">
        <v>282</v>
      </c>
      <c r="C40" s="13" t="s">
        <v>329</v>
      </c>
      <c r="D40" s="7">
        <v>1</v>
      </c>
      <c r="E40" s="96"/>
      <c r="F40" s="59">
        <v>6</v>
      </c>
      <c r="G40" s="105"/>
    </row>
    <row r="41" spans="1:8" ht="21.6" thickBot="1" x14ac:dyDescent="0.4">
      <c r="A41" s="12" t="s">
        <v>283</v>
      </c>
      <c r="B41" s="12" t="s">
        <v>284</v>
      </c>
      <c r="C41" s="13" t="s">
        <v>329</v>
      </c>
      <c r="D41" s="7">
        <v>1</v>
      </c>
      <c r="E41" s="96"/>
      <c r="F41" s="59" t="s">
        <v>349</v>
      </c>
      <c r="G41" s="105"/>
    </row>
    <row r="42" spans="1:8" ht="21.6" thickBot="1" x14ac:dyDescent="0.4">
      <c r="A42" s="12" t="s">
        <v>283</v>
      </c>
      <c r="B42" s="12" t="s">
        <v>285</v>
      </c>
      <c r="C42" s="13" t="s">
        <v>330</v>
      </c>
      <c r="D42" s="7">
        <v>1</v>
      </c>
      <c r="E42" s="97"/>
      <c r="F42" s="59" t="s">
        <v>349</v>
      </c>
      <c r="G42" s="105"/>
    </row>
    <row r="43" spans="1:8" ht="21.6" thickBot="1" x14ac:dyDescent="0.4">
      <c r="A43" s="12" t="s">
        <v>66</v>
      </c>
      <c r="B43" s="12" t="s">
        <v>18</v>
      </c>
      <c r="C43" s="15" t="s">
        <v>330</v>
      </c>
      <c r="D43" s="7">
        <v>1</v>
      </c>
      <c r="E43" s="92"/>
      <c r="F43" s="59" t="s">
        <v>349</v>
      </c>
      <c r="G43" s="105"/>
    </row>
    <row r="44" spans="1:8" ht="21.6" thickBot="1" x14ac:dyDescent="0.4">
      <c r="A44" s="12" t="s">
        <v>286</v>
      </c>
      <c r="B44" s="12" t="s">
        <v>287</v>
      </c>
      <c r="C44" s="13" t="s">
        <v>329</v>
      </c>
      <c r="D44" s="7">
        <v>1</v>
      </c>
      <c r="E44" s="93"/>
      <c r="F44" s="59">
        <v>5</v>
      </c>
      <c r="G44" s="105"/>
      <c r="H44" s="6"/>
    </row>
    <row r="45" spans="1:8" ht="21.6" thickBot="1" x14ac:dyDescent="0.45">
      <c r="A45" s="12" t="s">
        <v>9</v>
      </c>
      <c r="B45" s="12" t="s">
        <v>10</v>
      </c>
      <c r="C45" s="13" t="s">
        <v>330</v>
      </c>
      <c r="D45" s="9">
        <v>1</v>
      </c>
      <c r="E45" s="93"/>
      <c r="F45" s="59">
        <v>1</v>
      </c>
      <c r="G45" s="105"/>
    </row>
    <row r="46" spans="1:8" ht="21.6" thickBot="1" x14ac:dyDescent="0.45">
      <c r="A46" s="12" t="s">
        <v>9</v>
      </c>
      <c r="B46" s="12" t="s">
        <v>288</v>
      </c>
      <c r="C46" s="13" t="s">
        <v>329</v>
      </c>
      <c r="D46" s="9">
        <v>1</v>
      </c>
      <c r="E46" s="93"/>
      <c r="F46" s="59">
        <v>1</v>
      </c>
      <c r="G46" s="105"/>
    </row>
    <row r="47" spans="1:8" ht="21.6" thickBot="1" x14ac:dyDescent="0.45">
      <c r="A47" s="12" t="s">
        <v>204</v>
      </c>
      <c r="B47" s="12" t="s">
        <v>289</v>
      </c>
      <c r="C47" s="13" t="s">
        <v>330</v>
      </c>
      <c r="D47" s="9">
        <v>5</v>
      </c>
      <c r="E47" s="93"/>
      <c r="F47" s="59" t="s">
        <v>357</v>
      </c>
      <c r="G47" s="105"/>
    </row>
    <row r="48" spans="1:8" ht="24" thickBot="1" x14ac:dyDescent="0.5">
      <c r="A48" s="46" t="s">
        <v>290</v>
      </c>
      <c r="B48" s="46" t="s">
        <v>291</v>
      </c>
      <c r="C48" s="47" t="s">
        <v>329</v>
      </c>
      <c r="D48" s="7">
        <v>1</v>
      </c>
      <c r="E48" s="93"/>
      <c r="F48" s="59">
        <v>6</v>
      </c>
      <c r="G48" s="105"/>
    </row>
    <row r="49" spans="1:7" ht="24" thickBot="1" x14ac:dyDescent="0.5">
      <c r="A49" s="29" t="s">
        <v>52</v>
      </c>
      <c r="B49" s="29" t="s">
        <v>292</v>
      </c>
      <c r="C49" s="3" t="s">
        <v>330</v>
      </c>
      <c r="D49" s="7">
        <v>1</v>
      </c>
      <c r="E49" s="93"/>
      <c r="F49" s="59">
        <v>4</v>
      </c>
      <c r="G49" s="105"/>
    </row>
    <row r="50" spans="1:7" ht="24" thickBot="1" x14ac:dyDescent="0.5">
      <c r="A50" s="29" t="s">
        <v>2</v>
      </c>
      <c r="B50" s="29" t="s">
        <v>3</v>
      </c>
      <c r="C50" s="3" t="s">
        <v>330</v>
      </c>
      <c r="D50" s="7">
        <v>1</v>
      </c>
      <c r="E50" s="93"/>
      <c r="F50" s="59">
        <v>10</v>
      </c>
      <c r="G50" s="105"/>
    </row>
    <row r="51" spans="1:7" ht="24" thickBot="1" x14ac:dyDescent="0.5">
      <c r="A51" s="29" t="s">
        <v>293</v>
      </c>
      <c r="B51" s="29" t="s">
        <v>139</v>
      </c>
      <c r="C51" s="3" t="s">
        <v>330</v>
      </c>
      <c r="D51" s="7">
        <v>1</v>
      </c>
      <c r="E51" s="98" t="s">
        <v>294</v>
      </c>
      <c r="F51" s="59" t="s">
        <v>349</v>
      </c>
      <c r="G51" s="105"/>
    </row>
    <row r="52" spans="1:7" ht="24" thickBot="1" x14ac:dyDescent="0.5">
      <c r="A52" s="29" t="s">
        <v>295</v>
      </c>
      <c r="B52" s="29" t="s">
        <v>296</v>
      </c>
      <c r="C52" s="3" t="s">
        <v>329</v>
      </c>
      <c r="D52" s="7">
        <v>1</v>
      </c>
      <c r="E52" s="91"/>
      <c r="F52" s="59">
        <v>2</v>
      </c>
      <c r="G52" s="105"/>
    </row>
    <row r="53" spans="1:7" ht="24" thickBot="1" x14ac:dyDescent="0.5">
      <c r="A53" s="29" t="s">
        <v>295</v>
      </c>
      <c r="B53" s="29" t="s">
        <v>297</v>
      </c>
      <c r="C53" s="3" t="s">
        <v>330</v>
      </c>
      <c r="D53" s="7">
        <v>1</v>
      </c>
      <c r="E53" s="93"/>
      <c r="F53" s="59">
        <v>2</v>
      </c>
      <c r="G53" s="105"/>
    </row>
    <row r="54" spans="1:7" ht="24" thickBot="1" x14ac:dyDescent="0.5">
      <c r="A54" s="29" t="s">
        <v>298</v>
      </c>
      <c r="B54" s="29" t="s">
        <v>299</v>
      </c>
      <c r="C54" s="3" t="s">
        <v>329</v>
      </c>
      <c r="D54" s="7">
        <v>1</v>
      </c>
      <c r="E54" s="93"/>
      <c r="F54" s="59">
        <v>9</v>
      </c>
      <c r="G54" s="105"/>
    </row>
    <row r="55" spans="1:7" ht="24" thickBot="1" x14ac:dyDescent="0.5">
      <c r="A55" s="29" t="s">
        <v>298</v>
      </c>
      <c r="B55" s="29" t="s">
        <v>300</v>
      </c>
      <c r="C55" s="3" t="s">
        <v>329</v>
      </c>
      <c r="D55" s="7">
        <v>1</v>
      </c>
      <c r="E55" s="92"/>
      <c r="F55" s="59">
        <v>9</v>
      </c>
      <c r="G55" s="105"/>
    </row>
    <row r="56" spans="1:7" ht="24" thickBot="1" x14ac:dyDescent="0.5">
      <c r="A56" s="29" t="s">
        <v>22</v>
      </c>
      <c r="B56" s="29" t="s">
        <v>301</v>
      </c>
      <c r="C56" s="3" t="s">
        <v>329</v>
      </c>
      <c r="D56" s="7">
        <v>1</v>
      </c>
      <c r="E56" s="92"/>
      <c r="F56" s="59" t="s">
        <v>349</v>
      </c>
      <c r="G56" s="105"/>
    </row>
    <row r="57" spans="1:7" ht="24" thickBot="1" x14ac:dyDescent="0.5">
      <c r="A57" s="29" t="s">
        <v>302</v>
      </c>
      <c r="B57" s="29" t="s">
        <v>292</v>
      </c>
      <c r="C57" s="3" t="s">
        <v>330</v>
      </c>
      <c r="D57" s="7">
        <v>1</v>
      </c>
      <c r="E57" s="93"/>
      <c r="F57" s="59">
        <v>5</v>
      </c>
      <c r="G57" s="105"/>
    </row>
    <row r="58" spans="1:7" ht="24" thickBot="1" x14ac:dyDescent="0.5">
      <c r="A58" s="29" t="s">
        <v>302</v>
      </c>
      <c r="B58" s="29" t="s">
        <v>303</v>
      </c>
      <c r="C58" s="3" t="s">
        <v>329</v>
      </c>
      <c r="D58" s="7">
        <v>1</v>
      </c>
      <c r="E58" s="92"/>
      <c r="F58" s="59">
        <v>5</v>
      </c>
      <c r="G58" s="105"/>
    </row>
    <row r="59" spans="1:7" ht="24" thickBot="1" x14ac:dyDescent="0.5">
      <c r="A59" s="29" t="s">
        <v>304</v>
      </c>
      <c r="B59" s="29" t="s">
        <v>35</v>
      </c>
      <c r="C59" s="3" t="s">
        <v>329</v>
      </c>
      <c r="D59" s="7">
        <v>1</v>
      </c>
      <c r="E59" s="93"/>
      <c r="F59" s="59">
        <v>5</v>
      </c>
      <c r="G59" s="105"/>
    </row>
    <row r="60" spans="1:7" ht="24" thickBot="1" x14ac:dyDescent="0.5">
      <c r="A60" s="29" t="s">
        <v>305</v>
      </c>
      <c r="B60" s="29" t="s">
        <v>306</v>
      </c>
      <c r="C60" s="3" t="s">
        <v>329</v>
      </c>
      <c r="D60" s="7">
        <v>1</v>
      </c>
      <c r="E60" s="99" t="s">
        <v>361</v>
      </c>
      <c r="F60" s="59">
        <v>8</v>
      </c>
      <c r="G60" s="105"/>
    </row>
    <row r="61" spans="1:7" ht="24" thickBot="1" x14ac:dyDescent="0.5">
      <c r="A61" s="29" t="s">
        <v>19</v>
      </c>
      <c r="B61" s="29" t="s">
        <v>20</v>
      </c>
      <c r="C61" s="3" t="s">
        <v>329</v>
      </c>
      <c r="D61" s="7">
        <v>1</v>
      </c>
      <c r="E61" s="92"/>
      <c r="F61" s="59" t="s">
        <v>349</v>
      </c>
      <c r="G61" s="105"/>
    </row>
    <row r="62" spans="1:7" ht="24" thickBot="1" x14ac:dyDescent="0.5">
      <c r="A62" s="29" t="s">
        <v>307</v>
      </c>
      <c r="B62" s="29" t="s">
        <v>308</v>
      </c>
      <c r="C62" s="3" t="s">
        <v>329</v>
      </c>
      <c r="D62" s="7">
        <v>1</v>
      </c>
      <c r="E62" s="93"/>
      <c r="F62" s="59">
        <v>7</v>
      </c>
      <c r="G62" s="105"/>
    </row>
    <row r="63" spans="1:7" ht="24" thickBot="1" x14ac:dyDescent="0.5">
      <c r="A63" s="29" t="s">
        <v>309</v>
      </c>
      <c r="B63" s="29" t="s">
        <v>310</v>
      </c>
      <c r="C63" s="3" t="s">
        <v>330</v>
      </c>
      <c r="D63" s="7">
        <v>1</v>
      </c>
      <c r="E63" s="92"/>
      <c r="F63" s="59">
        <v>4</v>
      </c>
      <c r="G63" s="105"/>
    </row>
    <row r="64" spans="1:7" ht="24" thickBot="1" x14ac:dyDescent="0.5">
      <c r="A64" s="46" t="s">
        <v>90</v>
      </c>
      <c r="B64" s="46" t="s">
        <v>91</v>
      </c>
      <c r="C64" s="47" t="s">
        <v>330</v>
      </c>
      <c r="D64" s="7">
        <v>1</v>
      </c>
      <c r="E64" s="93"/>
      <c r="F64" s="59">
        <v>1</v>
      </c>
      <c r="G64" s="105"/>
    </row>
    <row r="65" spans="1:7" ht="24" thickBot="1" x14ac:dyDescent="0.5">
      <c r="A65" s="29" t="s">
        <v>109</v>
      </c>
      <c r="B65" s="29" t="s">
        <v>110</v>
      </c>
      <c r="C65" s="3" t="s">
        <v>330</v>
      </c>
      <c r="D65" s="7">
        <v>1</v>
      </c>
      <c r="E65" s="93"/>
      <c r="F65" s="59">
        <v>10</v>
      </c>
      <c r="G65" s="105"/>
    </row>
    <row r="66" spans="1:7" ht="24" thickBot="1" x14ac:dyDescent="0.5">
      <c r="A66" s="29" t="s">
        <v>103</v>
      </c>
      <c r="B66" s="29" t="s">
        <v>104</v>
      </c>
      <c r="C66" s="3" t="s">
        <v>330</v>
      </c>
      <c r="D66" s="7">
        <v>1</v>
      </c>
      <c r="E66" s="93"/>
      <c r="F66" s="59">
        <v>10</v>
      </c>
      <c r="G66" s="105"/>
    </row>
    <row r="67" spans="1:7" ht="24" thickBot="1" x14ac:dyDescent="0.5">
      <c r="A67" s="29" t="s">
        <v>311</v>
      </c>
      <c r="B67" s="29" t="s">
        <v>312</v>
      </c>
      <c r="C67" s="3" t="s">
        <v>330</v>
      </c>
      <c r="D67" s="7">
        <v>1</v>
      </c>
      <c r="E67" s="93"/>
      <c r="F67" s="59">
        <v>4</v>
      </c>
      <c r="G67" s="105"/>
    </row>
    <row r="68" spans="1:7" ht="24" thickBot="1" x14ac:dyDescent="0.5">
      <c r="A68" s="29" t="s">
        <v>313</v>
      </c>
      <c r="B68" s="29" t="s">
        <v>314</v>
      </c>
      <c r="C68" s="3" t="s">
        <v>330</v>
      </c>
      <c r="D68" s="7">
        <v>1</v>
      </c>
      <c r="E68" s="93"/>
      <c r="F68" s="59">
        <v>3</v>
      </c>
      <c r="G68" s="105"/>
    </row>
    <row r="69" spans="1:7" ht="24" thickBot="1" x14ac:dyDescent="0.5">
      <c r="A69" s="29" t="s">
        <v>315</v>
      </c>
      <c r="B69" s="29" t="s">
        <v>25</v>
      </c>
      <c r="C69" s="3" t="s">
        <v>329</v>
      </c>
      <c r="D69" s="7">
        <v>1</v>
      </c>
      <c r="E69" s="92"/>
      <c r="F69" s="59" t="s">
        <v>349</v>
      </c>
      <c r="G69" s="105"/>
    </row>
    <row r="70" spans="1:7" ht="24" thickBot="1" x14ac:dyDescent="0.5">
      <c r="A70" s="29" t="s">
        <v>358</v>
      </c>
      <c r="B70" s="29" t="s">
        <v>123</v>
      </c>
      <c r="C70" s="3" t="s">
        <v>330</v>
      </c>
      <c r="D70" s="7">
        <v>1</v>
      </c>
      <c r="E70" s="100"/>
      <c r="F70" s="59">
        <v>6</v>
      </c>
      <c r="G70" s="105"/>
    </row>
    <row r="71" spans="1:7" ht="24" thickBot="1" x14ac:dyDescent="0.5">
      <c r="A71" s="29" t="s">
        <v>359</v>
      </c>
      <c r="B71" s="29" t="s">
        <v>123</v>
      </c>
      <c r="C71" s="3" t="s">
        <v>329</v>
      </c>
      <c r="D71" s="7">
        <v>1</v>
      </c>
      <c r="E71" s="92"/>
      <c r="F71" s="59">
        <v>6</v>
      </c>
      <c r="G71" s="105"/>
    </row>
    <row r="72" spans="1:7" ht="24" thickBot="1" x14ac:dyDescent="0.5">
      <c r="A72" s="29" t="s">
        <v>316</v>
      </c>
      <c r="B72" s="29" t="s">
        <v>317</v>
      </c>
      <c r="C72" s="3" t="s">
        <v>330</v>
      </c>
      <c r="D72" s="7">
        <v>1</v>
      </c>
      <c r="E72" s="92"/>
      <c r="F72" s="59" t="s">
        <v>349</v>
      </c>
      <c r="G72" s="105"/>
    </row>
    <row r="73" spans="1:7" ht="24" thickBot="1" x14ac:dyDescent="0.5">
      <c r="A73" s="29" t="s">
        <v>318</v>
      </c>
      <c r="B73" s="29" t="s">
        <v>319</v>
      </c>
      <c r="C73" s="3" t="s">
        <v>329</v>
      </c>
      <c r="D73" s="7">
        <v>1</v>
      </c>
      <c r="E73" s="93"/>
      <c r="F73" s="59">
        <v>5</v>
      </c>
      <c r="G73" s="105"/>
    </row>
    <row r="74" spans="1:7" ht="24" thickBot="1" x14ac:dyDescent="0.5">
      <c r="A74" s="29" t="s">
        <v>38</v>
      </c>
      <c r="B74" s="29" t="s">
        <v>39</v>
      </c>
      <c r="C74" s="3" t="s">
        <v>261</v>
      </c>
      <c r="D74" s="7"/>
      <c r="E74" s="94" t="s">
        <v>346</v>
      </c>
      <c r="F74" s="59" t="s">
        <v>349</v>
      </c>
      <c r="G74" s="105"/>
    </row>
    <row r="75" spans="1:7" ht="24" thickBot="1" x14ac:dyDescent="0.5">
      <c r="A75" s="29" t="s">
        <v>320</v>
      </c>
      <c r="B75" s="29" t="s">
        <v>34</v>
      </c>
      <c r="C75" s="3" t="s">
        <v>330</v>
      </c>
      <c r="D75" s="7">
        <v>1</v>
      </c>
      <c r="E75" s="92"/>
      <c r="F75" s="59">
        <v>4</v>
      </c>
      <c r="G75" s="105"/>
    </row>
    <row r="76" spans="1:7" ht="24" thickBot="1" x14ac:dyDescent="0.5">
      <c r="A76" s="29" t="s">
        <v>321</v>
      </c>
      <c r="B76" s="29" t="s">
        <v>120</v>
      </c>
      <c r="C76" s="3" t="s">
        <v>330</v>
      </c>
      <c r="D76" s="7">
        <v>1</v>
      </c>
      <c r="E76" s="93"/>
      <c r="F76" s="59">
        <v>8</v>
      </c>
      <c r="G76" s="105"/>
    </row>
    <row r="77" spans="1:7" ht="24" thickBot="1" x14ac:dyDescent="0.5">
      <c r="A77" s="29" t="s">
        <v>351</v>
      </c>
      <c r="B77" s="29" t="s">
        <v>352</v>
      </c>
      <c r="C77" s="3" t="s">
        <v>329</v>
      </c>
      <c r="D77" s="7">
        <v>1</v>
      </c>
      <c r="E77" s="93"/>
      <c r="F77" s="59" t="s">
        <v>360</v>
      </c>
      <c r="G77" s="105"/>
    </row>
    <row r="78" spans="1:7" ht="24" thickBot="1" x14ac:dyDescent="0.5">
      <c r="A78" s="29" t="s">
        <v>351</v>
      </c>
      <c r="B78" s="29" t="s">
        <v>353</v>
      </c>
      <c r="C78" s="3" t="s">
        <v>329</v>
      </c>
      <c r="D78" s="7">
        <v>1</v>
      </c>
      <c r="E78" s="101"/>
      <c r="F78" s="59" t="s">
        <v>360</v>
      </c>
      <c r="G78" s="105"/>
    </row>
    <row r="79" spans="1:7" ht="24" thickBot="1" x14ac:dyDescent="0.5">
      <c r="A79" s="49" t="s">
        <v>351</v>
      </c>
      <c r="B79" s="50" t="s">
        <v>354</v>
      </c>
      <c r="C79" s="3" t="s">
        <v>329</v>
      </c>
      <c r="D79" s="7">
        <v>1</v>
      </c>
      <c r="E79" s="101"/>
      <c r="F79" s="59" t="s">
        <v>360</v>
      </c>
      <c r="G79" s="105"/>
    </row>
    <row r="80" spans="1:7" ht="24" thickBot="1" x14ac:dyDescent="0.5">
      <c r="A80" s="30" t="s">
        <v>246</v>
      </c>
      <c r="B80" s="30" t="s">
        <v>29</v>
      </c>
      <c r="C80" s="3" t="s">
        <v>329</v>
      </c>
      <c r="D80" s="7">
        <v>1</v>
      </c>
      <c r="E80" s="93"/>
      <c r="F80" s="59">
        <v>1</v>
      </c>
      <c r="G80" s="105"/>
    </row>
    <row r="81" spans="1:7" ht="24" thickBot="1" x14ac:dyDescent="0.5">
      <c r="A81" s="30" t="s">
        <v>322</v>
      </c>
      <c r="B81" s="30" t="s">
        <v>323</v>
      </c>
      <c r="C81" s="3" t="s">
        <v>329</v>
      </c>
      <c r="D81" s="7">
        <v>1</v>
      </c>
      <c r="E81" s="93"/>
      <c r="F81" s="59">
        <v>9</v>
      </c>
      <c r="G81" s="105"/>
    </row>
    <row r="82" spans="1:7" ht="24" thickBot="1" x14ac:dyDescent="0.5">
      <c r="A82" s="30" t="s">
        <v>322</v>
      </c>
      <c r="B82" s="30" t="s">
        <v>12</v>
      </c>
      <c r="C82" s="3" t="s">
        <v>330</v>
      </c>
      <c r="D82" s="7">
        <v>1</v>
      </c>
      <c r="E82" s="92"/>
      <c r="F82" s="59">
        <v>9</v>
      </c>
      <c r="G82" s="105"/>
    </row>
    <row r="83" spans="1:7" ht="24" thickBot="1" x14ac:dyDescent="0.5">
      <c r="A83" s="30" t="s">
        <v>322</v>
      </c>
      <c r="B83" s="30" t="s">
        <v>324</v>
      </c>
      <c r="C83" s="3" t="s">
        <v>330</v>
      </c>
      <c r="D83" s="7">
        <v>1</v>
      </c>
      <c r="E83" s="96"/>
      <c r="F83" s="59">
        <v>9</v>
      </c>
      <c r="G83" s="105"/>
    </row>
    <row r="84" spans="1:7" ht="24" thickBot="1" x14ac:dyDescent="0.5">
      <c r="A84" s="30" t="s">
        <v>92</v>
      </c>
      <c r="B84" s="30" t="s">
        <v>93</v>
      </c>
      <c r="C84" s="3" t="s">
        <v>329</v>
      </c>
      <c r="D84" s="7">
        <v>1</v>
      </c>
      <c r="E84" s="93"/>
      <c r="F84" s="59">
        <v>2</v>
      </c>
      <c r="G84" s="105"/>
    </row>
    <row r="85" spans="1:7" ht="23.4" x14ac:dyDescent="0.45">
      <c r="A85" s="114" t="s">
        <v>325</v>
      </c>
      <c r="B85" s="114" t="s">
        <v>326</v>
      </c>
      <c r="C85" s="115" t="s">
        <v>330</v>
      </c>
      <c r="D85" s="116">
        <v>1</v>
      </c>
      <c r="E85" s="117"/>
      <c r="F85" s="118" t="s">
        <v>349</v>
      </c>
      <c r="G85" s="105"/>
    </row>
    <row r="86" spans="1:7" ht="23.4" x14ac:dyDescent="0.45">
      <c r="A86" s="30" t="s">
        <v>0</v>
      </c>
      <c r="B86" s="30" t="s">
        <v>1</v>
      </c>
      <c r="C86" s="3" t="s">
        <v>329</v>
      </c>
      <c r="D86" s="7">
        <v>1</v>
      </c>
      <c r="E86" s="119"/>
      <c r="F86" s="59">
        <v>1</v>
      </c>
      <c r="G86" s="105"/>
    </row>
    <row r="87" spans="1:7" ht="23.4" x14ac:dyDescent="0.45">
      <c r="A87" s="30" t="s">
        <v>98</v>
      </c>
      <c r="B87" s="30" t="s">
        <v>99</v>
      </c>
      <c r="C87" s="3" t="s">
        <v>329</v>
      </c>
      <c r="D87" s="7">
        <v>1</v>
      </c>
      <c r="E87" s="119"/>
      <c r="F87" s="59">
        <v>3</v>
      </c>
      <c r="G87" s="105"/>
    </row>
    <row r="88" spans="1:7" ht="23.4" x14ac:dyDescent="0.45">
      <c r="A88" s="30" t="s">
        <v>327</v>
      </c>
      <c r="B88" s="30" t="s">
        <v>328</v>
      </c>
      <c r="C88" s="3" t="s">
        <v>329</v>
      </c>
      <c r="D88" s="7">
        <v>1</v>
      </c>
      <c r="E88" s="119"/>
      <c r="F88" s="59">
        <v>5</v>
      </c>
      <c r="G88" s="105"/>
    </row>
    <row r="89" spans="1:7" ht="23.4" x14ac:dyDescent="0.45">
      <c r="A89" s="72" t="s">
        <v>332</v>
      </c>
      <c r="B89" s="73"/>
      <c r="C89" s="73"/>
      <c r="D89" s="73"/>
      <c r="E89" s="73"/>
      <c r="F89" s="73"/>
      <c r="G89" s="106"/>
    </row>
    <row r="90" spans="1:7" ht="23.4" x14ac:dyDescent="0.45">
      <c r="A90" s="60"/>
      <c r="B90" s="60"/>
      <c r="C90" s="60"/>
      <c r="D90" s="60"/>
      <c r="E90" s="60"/>
      <c r="F90" s="60"/>
      <c r="G90" s="106"/>
    </row>
    <row r="91" spans="1:7" ht="23.4" x14ac:dyDescent="0.45">
      <c r="A91" s="61"/>
      <c r="B91" s="61"/>
      <c r="C91" s="61"/>
      <c r="D91" s="61"/>
      <c r="E91" s="61"/>
      <c r="F91" s="61"/>
      <c r="G91" s="107"/>
    </row>
    <row r="92" spans="1:7" ht="23.4" x14ac:dyDescent="0.45">
      <c r="A92" s="60"/>
      <c r="B92" s="60"/>
      <c r="C92" s="60"/>
      <c r="D92" s="60"/>
      <c r="E92" s="60"/>
      <c r="F92" s="60"/>
      <c r="G92" s="106"/>
    </row>
    <row r="93" spans="1:7" ht="21" x14ac:dyDescent="0.4">
      <c r="A93" s="45" t="s">
        <v>42</v>
      </c>
      <c r="B93" s="45"/>
      <c r="C93" s="45"/>
      <c r="D93" s="45"/>
      <c r="E93" s="62"/>
      <c r="F93" s="45"/>
      <c r="G93" s="121"/>
    </row>
    <row r="94" spans="1:7" ht="21" x14ac:dyDescent="0.4">
      <c r="A94" s="76" t="s">
        <v>336</v>
      </c>
      <c r="B94" s="76"/>
      <c r="C94" s="77"/>
      <c r="D94" s="9">
        <v>55</v>
      </c>
      <c r="E94" s="9"/>
      <c r="F94" s="19">
        <f>+D94*14</f>
        <v>770</v>
      </c>
      <c r="G94" s="108"/>
    </row>
    <row r="95" spans="1:7" ht="21" x14ac:dyDescent="0.4">
      <c r="A95" s="76" t="s">
        <v>135</v>
      </c>
      <c r="B95" s="76"/>
      <c r="C95" s="77"/>
      <c r="D95" s="9">
        <v>29</v>
      </c>
      <c r="E95" s="9"/>
      <c r="F95" s="19">
        <f>+D95*14</f>
        <v>406</v>
      </c>
      <c r="G95" s="109"/>
    </row>
    <row r="96" spans="1:7" ht="21" x14ac:dyDescent="0.4">
      <c r="A96" s="76" t="s">
        <v>340</v>
      </c>
      <c r="B96" s="76"/>
      <c r="C96" s="77"/>
      <c r="D96" s="9">
        <v>1</v>
      </c>
      <c r="E96" s="9"/>
      <c r="F96" s="18">
        <v>0</v>
      </c>
      <c r="G96" s="108"/>
    </row>
    <row r="97" spans="1:7" ht="21" x14ac:dyDescent="0.4">
      <c r="A97" s="76" t="s">
        <v>43</v>
      </c>
      <c r="B97" s="76"/>
      <c r="C97" s="77"/>
      <c r="D97" s="9">
        <v>4</v>
      </c>
      <c r="E97" s="9"/>
      <c r="F97" s="18">
        <v>0</v>
      </c>
      <c r="G97" s="108"/>
    </row>
    <row r="98" spans="1:7" ht="21" x14ac:dyDescent="0.4">
      <c r="A98" s="78" t="s">
        <v>51</v>
      </c>
      <c r="B98" s="78"/>
      <c r="C98" s="79"/>
      <c r="D98" s="9">
        <f>SUM(D94:D97)</f>
        <v>89</v>
      </c>
      <c r="E98" s="9"/>
      <c r="F98" s="17"/>
      <c r="G98" s="110"/>
    </row>
    <row r="99" spans="1:7" ht="21" x14ac:dyDescent="0.4">
      <c r="A99" s="68" t="s">
        <v>48</v>
      </c>
      <c r="B99" s="68"/>
      <c r="C99" s="68"/>
      <c r="D99" s="68"/>
      <c r="E99" s="68"/>
      <c r="F99" s="68"/>
      <c r="G99" s="121"/>
    </row>
    <row r="100" spans="1:7" ht="21" x14ac:dyDescent="0.4">
      <c r="B100" s="74" t="s">
        <v>344</v>
      </c>
      <c r="C100" s="75"/>
      <c r="D100" s="9">
        <f>COUNTIF($C$4:$C$95,H1)+4</f>
        <v>38</v>
      </c>
      <c r="E100" s="102"/>
      <c r="G100" s="122"/>
    </row>
    <row r="101" spans="1:7" ht="21" x14ac:dyDescent="0.4">
      <c r="B101" s="74" t="s">
        <v>345</v>
      </c>
      <c r="C101" s="75"/>
      <c r="D101" s="9">
        <f>COUNTIF($C$4:$C$95,H2)</f>
        <v>47</v>
      </c>
      <c r="E101" s="102"/>
      <c r="G101" s="122"/>
    </row>
    <row r="102" spans="1:7" ht="21" x14ac:dyDescent="0.4">
      <c r="B102" s="74" t="s">
        <v>350</v>
      </c>
      <c r="C102" s="75"/>
      <c r="D102" s="9">
        <v>4</v>
      </c>
      <c r="E102" s="102"/>
      <c r="G102" s="122"/>
    </row>
    <row r="103" spans="1:7" ht="21" x14ac:dyDescent="0.4">
      <c r="B103" s="74" t="s">
        <v>168</v>
      </c>
      <c r="C103" s="75"/>
      <c r="D103" s="9">
        <f>SUM(D100:D102)</f>
        <v>89</v>
      </c>
      <c r="E103" s="102"/>
      <c r="G103" s="122"/>
    </row>
    <row r="104" spans="1:7" x14ac:dyDescent="0.3">
      <c r="G104" s="122"/>
    </row>
    <row r="105" spans="1:7" ht="18.600000000000001" thickBot="1" x14ac:dyDescent="0.4">
      <c r="A105" s="71" t="s">
        <v>341</v>
      </c>
      <c r="B105" s="71"/>
      <c r="C105" s="71"/>
      <c r="D105" s="71"/>
      <c r="E105" s="71"/>
      <c r="F105" s="71"/>
      <c r="G105" s="123"/>
    </row>
    <row r="106" spans="1:7" x14ac:dyDescent="0.3">
      <c r="A106" s="56" t="s">
        <v>342</v>
      </c>
      <c r="B106" s="57" t="s">
        <v>343</v>
      </c>
      <c r="C106" s="56" t="s">
        <v>342</v>
      </c>
      <c r="D106" s="57" t="s">
        <v>343</v>
      </c>
      <c r="E106" s="103"/>
      <c r="F106" s="57" t="s">
        <v>343</v>
      </c>
      <c r="G106" s="124"/>
    </row>
    <row r="107" spans="1:7" x14ac:dyDescent="0.3">
      <c r="A107" s="40">
        <f>+D95-10</f>
        <v>19</v>
      </c>
      <c r="B107" s="17">
        <f t="shared" ref="B107:B113" si="0">+A107*14</f>
        <v>266</v>
      </c>
      <c r="C107" s="40">
        <f>+A113+1</f>
        <v>26</v>
      </c>
      <c r="D107" s="17">
        <f>+C107*14</f>
        <v>364</v>
      </c>
      <c r="E107" s="120">
        <f>+C113+1</f>
        <v>33</v>
      </c>
      <c r="F107" s="58">
        <f>+E107*14</f>
        <v>462</v>
      </c>
      <c r="G107" s="111"/>
    </row>
    <row r="108" spans="1:7" x14ac:dyDescent="0.3">
      <c r="A108" s="40">
        <f>+A107+1</f>
        <v>20</v>
      </c>
      <c r="B108" s="17">
        <f t="shared" si="0"/>
        <v>280</v>
      </c>
      <c r="C108" s="40">
        <f>+C107+1</f>
        <v>27</v>
      </c>
      <c r="D108" s="17">
        <f t="shared" ref="D108:D113" si="1">+C108*14</f>
        <v>378</v>
      </c>
      <c r="E108" s="120">
        <f>+E107+1</f>
        <v>34</v>
      </c>
      <c r="F108" s="58">
        <f t="shared" ref="F108:F113" si="2">+E108*14</f>
        <v>476</v>
      </c>
      <c r="G108" s="111"/>
    </row>
    <row r="109" spans="1:7" x14ac:dyDescent="0.3">
      <c r="A109" s="40">
        <f t="shared" ref="A109:A111" si="3">+A108+1</f>
        <v>21</v>
      </c>
      <c r="B109" s="17">
        <f t="shared" si="0"/>
        <v>294</v>
      </c>
      <c r="C109" s="40">
        <f t="shared" ref="C109:C111" si="4">+C108+1</f>
        <v>28</v>
      </c>
      <c r="D109" s="17">
        <f t="shared" si="1"/>
        <v>392</v>
      </c>
      <c r="E109" s="120">
        <f t="shared" ref="E109:E113" si="5">+E108+1</f>
        <v>35</v>
      </c>
      <c r="F109" s="58">
        <f t="shared" si="2"/>
        <v>490</v>
      </c>
      <c r="G109" s="111"/>
    </row>
    <row r="110" spans="1:7" x14ac:dyDescent="0.3">
      <c r="A110" s="40">
        <f t="shared" si="3"/>
        <v>22</v>
      </c>
      <c r="B110" s="17">
        <f t="shared" si="0"/>
        <v>308</v>
      </c>
      <c r="C110" s="40">
        <f t="shared" si="4"/>
        <v>29</v>
      </c>
      <c r="D110" s="17">
        <f t="shared" si="1"/>
        <v>406</v>
      </c>
      <c r="E110" s="120">
        <f t="shared" si="5"/>
        <v>36</v>
      </c>
      <c r="F110" s="58">
        <f t="shared" si="2"/>
        <v>504</v>
      </c>
      <c r="G110" s="111"/>
    </row>
    <row r="111" spans="1:7" x14ac:dyDescent="0.3">
      <c r="A111" s="40">
        <f t="shared" si="3"/>
        <v>23</v>
      </c>
      <c r="B111" s="17">
        <f t="shared" si="0"/>
        <v>322</v>
      </c>
      <c r="C111" s="40">
        <f t="shared" si="4"/>
        <v>30</v>
      </c>
      <c r="D111" s="17">
        <f t="shared" si="1"/>
        <v>420</v>
      </c>
      <c r="E111" s="120">
        <f t="shared" si="5"/>
        <v>37</v>
      </c>
      <c r="F111" s="58">
        <f t="shared" si="2"/>
        <v>518</v>
      </c>
      <c r="G111" s="111"/>
    </row>
    <row r="112" spans="1:7" x14ac:dyDescent="0.3">
      <c r="A112" s="40">
        <f>+A111+1</f>
        <v>24</v>
      </c>
      <c r="B112" s="17">
        <f t="shared" si="0"/>
        <v>336</v>
      </c>
      <c r="C112" s="40">
        <f>+C111+1</f>
        <v>31</v>
      </c>
      <c r="D112" s="17">
        <f t="shared" si="1"/>
        <v>434</v>
      </c>
      <c r="E112" s="120">
        <f t="shared" si="5"/>
        <v>38</v>
      </c>
      <c r="F112" s="58">
        <f t="shared" si="2"/>
        <v>532</v>
      </c>
      <c r="G112" s="111"/>
    </row>
    <row r="113" spans="1:7" x14ac:dyDescent="0.3">
      <c r="A113" s="40">
        <f>+A112+1</f>
        <v>25</v>
      </c>
      <c r="B113" s="17">
        <f t="shared" si="0"/>
        <v>350</v>
      </c>
      <c r="C113" s="40">
        <f>+C112+1</f>
        <v>32</v>
      </c>
      <c r="D113" s="17">
        <f t="shared" si="1"/>
        <v>448</v>
      </c>
      <c r="E113" s="120">
        <f t="shared" si="5"/>
        <v>39</v>
      </c>
      <c r="F113" s="58">
        <f t="shared" si="2"/>
        <v>546</v>
      </c>
      <c r="G113" s="111"/>
    </row>
  </sheetData>
  <autoFilter ref="A3:F89" xr:uid="{DB254B10-4413-43EB-8853-D861DB0B9014}"/>
  <sortState xmlns:xlrd2="http://schemas.microsoft.com/office/spreadsheetml/2017/richdata2" ref="A4:D44">
    <sortCondition ref="A4:A44"/>
  </sortState>
  <mergeCells count="14">
    <mergeCell ref="A1:F1"/>
    <mergeCell ref="A2:F2"/>
    <mergeCell ref="A95:C95"/>
    <mergeCell ref="A94:C94"/>
    <mergeCell ref="A96:C96"/>
    <mergeCell ref="A105:F105"/>
    <mergeCell ref="A89:F89"/>
    <mergeCell ref="B100:C100"/>
    <mergeCell ref="B101:C101"/>
    <mergeCell ref="B102:C102"/>
    <mergeCell ref="B103:C103"/>
    <mergeCell ref="A97:C97"/>
    <mergeCell ref="A98:C98"/>
    <mergeCell ref="A99:F99"/>
  </mergeCells>
  <pageMargins left="0.5" right="0.5" top="0.5" bottom="0.5" header="0.3" footer="0.3"/>
  <pageSetup scale="90" fitToHeight="0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188CA-A268-4140-AB5F-76D7EE01EC53}">
  <sheetPr>
    <pageSetUpPr fitToPage="1"/>
  </sheetPr>
  <dimension ref="A1:U87"/>
  <sheetViews>
    <sheetView workbookViewId="0">
      <selection activeCell="L1" sqref="L1:T87"/>
    </sheetView>
  </sheetViews>
  <sheetFormatPr defaultRowHeight="14.4" x14ac:dyDescent="0.3"/>
  <cols>
    <col min="15" max="15" width="24.44140625" bestFit="1" customWidth="1"/>
    <col min="16" max="16" width="10.109375" style="32" bestFit="1" customWidth="1"/>
    <col min="17" max="17" width="12.21875" bestFit="1" customWidth="1"/>
    <col min="18" max="18" width="11.44140625" customWidth="1"/>
    <col min="19" max="19" width="24.44140625" bestFit="1" customWidth="1"/>
  </cols>
  <sheetData>
    <row r="1" spans="1:21" x14ac:dyDescent="0.3">
      <c r="L1" s="83" t="s">
        <v>250</v>
      </c>
      <c r="M1" s="83"/>
      <c r="N1" s="83"/>
      <c r="O1" s="83"/>
      <c r="P1" s="37" t="s">
        <v>252</v>
      </c>
      <c r="Q1" s="84" t="s">
        <v>251</v>
      </c>
      <c r="R1" s="84"/>
      <c r="S1" s="84"/>
      <c r="T1" s="38"/>
      <c r="U1" s="38"/>
    </row>
    <row r="2" spans="1:21" ht="21" x14ac:dyDescent="0.4">
      <c r="A2" t="s">
        <v>80</v>
      </c>
      <c r="L2" s="3">
        <v>1</v>
      </c>
      <c r="M2" s="3" t="s">
        <v>44</v>
      </c>
      <c r="N2" s="3" t="s">
        <v>171</v>
      </c>
      <c r="O2" s="3" t="s">
        <v>55</v>
      </c>
      <c r="P2" s="32" t="str">
        <f>IF(O2=S2,"","YES")</f>
        <v/>
      </c>
      <c r="Q2" s="33" t="s">
        <v>30</v>
      </c>
      <c r="R2" s="33" t="s">
        <v>44</v>
      </c>
      <c r="S2" s="15" t="s">
        <v>55</v>
      </c>
      <c r="T2" s="7">
        <v>1</v>
      </c>
      <c r="U2" s="28" t="s">
        <v>54</v>
      </c>
    </row>
    <row r="3" spans="1:21" ht="21" x14ac:dyDescent="0.4">
      <c r="A3" t="s">
        <v>83</v>
      </c>
      <c r="L3" s="3">
        <v>4</v>
      </c>
      <c r="M3" s="3" t="s">
        <v>32</v>
      </c>
      <c r="N3" s="3" t="s">
        <v>176</v>
      </c>
      <c r="O3" s="3" t="s">
        <v>56</v>
      </c>
      <c r="P3" s="32" t="str">
        <f t="shared" ref="P3:P66" si="0">IF(O3=S3,"","YES")</f>
        <v>YES</v>
      </c>
      <c r="Q3" s="33" t="s">
        <v>89</v>
      </c>
      <c r="R3" s="33" t="s">
        <v>32</v>
      </c>
      <c r="S3" s="15" t="s">
        <v>55</v>
      </c>
      <c r="T3" s="7">
        <v>1</v>
      </c>
      <c r="U3" s="28" t="s">
        <v>54</v>
      </c>
    </row>
    <row r="4" spans="1:21" ht="21" x14ac:dyDescent="0.4">
      <c r="B4">
        <v>1</v>
      </c>
      <c r="C4" t="s">
        <v>44</v>
      </c>
      <c r="D4" t="s">
        <v>171</v>
      </c>
      <c r="E4" t="s">
        <v>172</v>
      </c>
      <c r="L4" s="3">
        <v>8</v>
      </c>
      <c r="M4" s="3" t="s">
        <v>95</v>
      </c>
      <c r="N4" s="3" t="s">
        <v>94</v>
      </c>
      <c r="O4" s="3" t="s">
        <v>55</v>
      </c>
      <c r="P4" s="32" t="str">
        <f t="shared" si="0"/>
        <v/>
      </c>
      <c r="Q4" s="33" t="s">
        <v>94</v>
      </c>
      <c r="R4" s="33" t="s">
        <v>95</v>
      </c>
      <c r="S4" s="15" t="s">
        <v>55</v>
      </c>
      <c r="T4" s="7">
        <v>1</v>
      </c>
      <c r="U4" s="28" t="s">
        <v>54</v>
      </c>
    </row>
    <row r="5" spans="1:21" ht="21" x14ac:dyDescent="0.4">
      <c r="A5" t="s">
        <v>81</v>
      </c>
      <c r="B5">
        <v>2</v>
      </c>
      <c r="C5" t="s">
        <v>18</v>
      </c>
      <c r="D5" t="s">
        <v>173</v>
      </c>
      <c r="E5" t="s">
        <v>174</v>
      </c>
      <c r="L5" s="3">
        <v>24</v>
      </c>
      <c r="M5" s="3" t="s">
        <v>32</v>
      </c>
      <c r="N5" s="3" t="s">
        <v>190</v>
      </c>
      <c r="O5" s="3" t="s">
        <v>56</v>
      </c>
      <c r="P5" s="32" t="str">
        <f t="shared" si="0"/>
        <v/>
      </c>
      <c r="Q5" s="33" t="s">
        <v>31</v>
      </c>
      <c r="R5" s="33" t="s">
        <v>113</v>
      </c>
      <c r="S5" s="15" t="s">
        <v>56</v>
      </c>
      <c r="T5" s="7">
        <v>1</v>
      </c>
      <c r="U5" s="28" t="s">
        <v>54</v>
      </c>
    </row>
    <row r="6" spans="1:21" ht="21" x14ac:dyDescent="0.4">
      <c r="B6">
        <v>3</v>
      </c>
      <c r="C6" t="s">
        <v>1</v>
      </c>
      <c r="D6" t="s">
        <v>175</v>
      </c>
      <c r="E6" t="s">
        <v>172</v>
      </c>
      <c r="L6" s="3">
        <v>25</v>
      </c>
      <c r="M6" s="3" t="s">
        <v>113</v>
      </c>
      <c r="N6" s="3" t="s">
        <v>190</v>
      </c>
      <c r="O6" s="3" t="s">
        <v>56</v>
      </c>
      <c r="P6" s="32" t="str">
        <f t="shared" si="0"/>
        <v/>
      </c>
      <c r="Q6" s="33" t="s">
        <v>31</v>
      </c>
      <c r="R6" s="33" t="s">
        <v>32</v>
      </c>
      <c r="S6" s="15" t="s">
        <v>56</v>
      </c>
      <c r="T6" s="7">
        <v>1</v>
      </c>
      <c r="U6" s="28" t="s">
        <v>54</v>
      </c>
    </row>
    <row r="7" spans="1:21" ht="21" x14ac:dyDescent="0.4">
      <c r="B7">
        <v>4</v>
      </c>
      <c r="C7" t="s">
        <v>32</v>
      </c>
      <c r="D7" t="s">
        <v>176</v>
      </c>
      <c r="E7" t="s">
        <v>174</v>
      </c>
      <c r="L7" s="3">
        <v>16</v>
      </c>
      <c r="M7" s="3" t="s">
        <v>184</v>
      </c>
      <c r="N7" s="3" t="s">
        <v>185</v>
      </c>
      <c r="O7" s="3" t="s">
        <v>56</v>
      </c>
      <c r="P7" s="32" t="str">
        <f t="shared" si="0"/>
        <v/>
      </c>
      <c r="Q7" s="33" t="s">
        <v>47</v>
      </c>
      <c r="R7" s="33" t="s">
        <v>68</v>
      </c>
      <c r="S7" s="13" t="s">
        <v>56</v>
      </c>
      <c r="T7" s="7">
        <v>1</v>
      </c>
      <c r="U7" s="28" t="s">
        <v>54</v>
      </c>
    </row>
    <row r="8" spans="1:21" ht="21" x14ac:dyDescent="0.4">
      <c r="B8">
        <v>5</v>
      </c>
      <c r="C8" t="s">
        <v>91</v>
      </c>
      <c r="D8" t="s">
        <v>177</v>
      </c>
      <c r="E8" t="s">
        <v>174</v>
      </c>
      <c r="L8" s="3">
        <v>15</v>
      </c>
      <c r="M8" s="3" t="s">
        <v>1</v>
      </c>
      <c r="N8" s="3" t="s">
        <v>183</v>
      </c>
      <c r="O8" s="3" t="s">
        <v>56</v>
      </c>
      <c r="P8" s="32" t="str">
        <f t="shared" si="0"/>
        <v/>
      </c>
      <c r="Q8" s="33" t="s">
        <v>105</v>
      </c>
      <c r="R8" s="33" t="s">
        <v>1</v>
      </c>
      <c r="S8" s="13" t="s">
        <v>56</v>
      </c>
      <c r="T8" s="7">
        <v>1</v>
      </c>
      <c r="U8" s="28" t="s">
        <v>54</v>
      </c>
    </row>
    <row r="9" spans="1:21" ht="21" x14ac:dyDescent="0.3">
      <c r="B9">
        <v>6</v>
      </c>
      <c r="C9" t="s">
        <v>10</v>
      </c>
      <c r="D9" t="s">
        <v>178</v>
      </c>
      <c r="E9" t="s">
        <v>172</v>
      </c>
      <c r="L9" s="3">
        <v>12</v>
      </c>
      <c r="M9" s="3" t="s">
        <v>224</v>
      </c>
      <c r="N9" s="3" t="s">
        <v>225</v>
      </c>
      <c r="O9" s="3" t="s">
        <v>56</v>
      </c>
      <c r="P9" s="32" t="str">
        <f t="shared" si="0"/>
        <v/>
      </c>
      <c r="Q9" s="33" t="s">
        <v>4</v>
      </c>
      <c r="R9" s="33" t="s">
        <v>35</v>
      </c>
      <c r="S9" s="13" t="s">
        <v>56</v>
      </c>
      <c r="T9" s="7">
        <v>1</v>
      </c>
      <c r="U9" s="3"/>
    </row>
    <row r="10" spans="1:21" ht="21" x14ac:dyDescent="0.4">
      <c r="B10">
        <v>7</v>
      </c>
      <c r="C10" t="s">
        <v>93</v>
      </c>
      <c r="D10" t="s">
        <v>245</v>
      </c>
      <c r="E10" t="s">
        <v>172</v>
      </c>
      <c r="L10" s="3">
        <v>20</v>
      </c>
      <c r="M10" s="3" t="s">
        <v>112</v>
      </c>
      <c r="N10" s="3" t="s">
        <v>188</v>
      </c>
      <c r="O10" s="3" t="s">
        <v>55</v>
      </c>
      <c r="P10" s="32" t="str">
        <f t="shared" si="0"/>
        <v/>
      </c>
      <c r="Q10" s="33" t="s">
        <v>111</v>
      </c>
      <c r="R10" s="33" t="s">
        <v>74</v>
      </c>
      <c r="S10" s="13" t="s">
        <v>55</v>
      </c>
      <c r="T10" s="7">
        <v>1</v>
      </c>
      <c r="U10" s="28" t="s">
        <v>54</v>
      </c>
    </row>
    <row r="11" spans="1:21" ht="21" x14ac:dyDescent="0.4">
      <c r="B11">
        <v>8</v>
      </c>
      <c r="C11" t="s">
        <v>95</v>
      </c>
      <c r="D11" t="s">
        <v>94</v>
      </c>
      <c r="E11" t="s">
        <v>172</v>
      </c>
      <c r="L11" s="3">
        <v>21</v>
      </c>
      <c r="M11" s="3" t="s">
        <v>74</v>
      </c>
      <c r="N11" s="3" t="s">
        <v>188</v>
      </c>
      <c r="O11" s="3" t="s">
        <v>55</v>
      </c>
      <c r="P11" s="32" t="str">
        <f t="shared" si="0"/>
        <v/>
      </c>
      <c r="Q11" s="33" t="s">
        <v>111</v>
      </c>
      <c r="R11" s="33" t="s">
        <v>112</v>
      </c>
      <c r="S11" s="13" t="s">
        <v>55</v>
      </c>
      <c r="T11" s="7">
        <v>1</v>
      </c>
      <c r="U11" s="28" t="s">
        <v>54</v>
      </c>
    </row>
    <row r="12" spans="1:21" ht="21" x14ac:dyDescent="0.4">
      <c r="B12">
        <v>9</v>
      </c>
      <c r="C12" t="s">
        <v>97</v>
      </c>
      <c r="D12" t="s">
        <v>96</v>
      </c>
      <c r="E12" t="s">
        <v>172</v>
      </c>
      <c r="L12" s="3">
        <v>22</v>
      </c>
      <c r="M12" s="3" t="s">
        <v>28</v>
      </c>
      <c r="N12" s="3" t="s">
        <v>188</v>
      </c>
      <c r="O12" s="3" t="s">
        <v>56</v>
      </c>
      <c r="P12" s="32" t="str">
        <f t="shared" si="0"/>
        <v/>
      </c>
      <c r="Q12" s="33" t="s">
        <v>111</v>
      </c>
      <c r="R12" s="33" t="s">
        <v>28</v>
      </c>
      <c r="S12" s="13" t="s">
        <v>56</v>
      </c>
      <c r="T12" s="7">
        <v>1</v>
      </c>
      <c r="U12" s="28" t="s">
        <v>54</v>
      </c>
    </row>
    <row r="13" spans="1:21" ht="21" x14ac:dyDescent="0.3">
      <c r="B13">
        <v>10</v>
      </c>
      <c r="C13" t="s">
        <v>99</v>
      </c>
      <c r="D13" t="s">
        <v>98</v>
      </c>
      <c r="E13" t="s">
        <v>172</v>
      </c>
      <c r="L13" s="3">
        <v>6</v>
      </c>
      <c r="M13" s="3" t="s">
        <v>44</v>
      </c>
      <c r="N13" s="3" t="s">
        <v>219</v>
      </c>
      <c r="O13" s="3" t="s">
        <v>56</v>
      </c>
      <c r="P13" s="32" t="str">
        <f t="shared" si="0"/>
        <v/>
      </c>
      <c r="Q13" s="33" t="s">
        <v>63</v>
      </c>
      <c r="R13" s="33" t="s">
        <v>44</v>
      </c>
      <c r="S13" s="15" t="s">
        <v>56</v>
      </c>
      <c r="T13" s="7">
        <v>1</v>
      </c>
      <c r="U13" s="3"/>
    </row>
    <row r="14" spans="1:21" ht="21" x14ac:dyDescent="0.4">
      <c r="B14">
        <v>11</v>
      </c>
      <c r="C14" t="s">
        <v>101</v>
      </c>
      <c r="D14" t="s">
        <v>180</v>
      </c>
      <c r="E14" t="s">
        <v>172</v>
      </c>
      <c r="L14" s="3">
        <v>2</v>
      </c>
      <c r="M14" s="3" t="s">
        <v>18</v>
      </c>
      <c r="N14" s="3" t="s">
        <v>173</v>
      </c>
      <c r="O14" s="3" t="s">
        <v>56</v>
      </c>
      <c r="P14" s="32" t="str">
        <f t="shared" si="0"/>
        <v/>
      </c>
      <c r="Q14" s="33" t="s">
        <v>6</v>
      </c>
      <c r="R14" s="33" t="s">
        <v>18</v>
      </c>
      <c r="S14" s="15" t="s">
        <v>56</v>
      </c>
      <c r="T14" s="7">
        <v>1</v>
      </c>
      <c r="U14" s="28" t="s">
        <v>54</v>
      </c>
    </row>
    <row r="15" spans="1:21" ht="21" x14ac:dyDescent="0.4">
      <c r="B15">
        <v>12</v>
      </c>
      <c r="C15" t="s">
        <v>8</v>
      </c>
      <c r="D15" t="s">
        <v>181</v>
      </c>
      <c r="E15" t="s">
        <v>174</v>
      </c>
      <c r="L15" s="3">
        <v>12</v>
      </c>
      <c r="M15" s="3" t="s">
        <v>8</v>
      </c>
      <c r="N15" s="3" t="s">
        <v>181</v>
      </c>
      <c r="O15" s="3" t="s">
        <v>56</v>
      </c>
      <c r="P15" s="32" t="str">
        <f t="shared" si="0"/>
        <v/>
      </c>
      <c r="Q15" s="33" t="s">
        <v>7</v>
      </c>
      <c r="R15" s="33" t="s">
        <v>8</v>
      </c>
      <c r="S15" s="13" t="s">
        <v>71</v>
      </c>
      <c r="T15" s="7">
        <v>1</v>
      </c>
      <c r="U15" s="28" t="s">
        <v>54</v>
      </c>
    </row>
    <row r="16" spans="1:21" ht="21" x14ac:dyDescent="0.4">
      <c r="B16">
        <v>13</v>
      </c>
      <c r="C16" t="s">
        <v>102</v>
      </c>
      <c r="D16" t="s">
        <v>181</v>
      </c>
      <c r="E16" t="s">
        <v>174</v>
      </c>
      <c r="L16" s="3">
        <v>13</v>
      </c>
      <c r="M16" s="3" t="s">
        <v>102</v>
      </c>
      <c r="N16" s="3" t="s">
        <v>181</v>
      </c>
      <c r="O16" s="3" t="s">
        <v>56</v>
      </c>
      <c r="P16" s="32" t="str">
        <f t="shared" si="0"/>
        <v/>
      </c>
      <c r="Q16" s="33" t="s">
        <v>7</v>
      </c>
      <c r="R16" s="33" t="s">
        <v>102</v>
      </c>
      <c r="S16" s="13" t="s">
        <v>71</v>
      </c>
      <c r="T16" s="7">
        <v>1</v>
      </c>
      <c r="U16" s="28" t="s">
        <v>54</v>
      </c>
    </row>
    <row r="17" spans="1:21" ht="21" x14ac:dyDescent="0.4">
      <c r="B17">
        <v>14</v>
      </c>
      <c r="C17" t="s">
        <v>104</v>
      </c>
      <c r="D17" t="s">
        <v>182</v>
      </c>
      <c r="E17" t="s">
        <v>174</v>
      </c>
      <c r="L17" s="3">
        <v>11</v>
      </c>
      <c r="M17" s="3" t="s">
        <v>101</v>
      </c>
      <c r="N17" s="3" t="s">
        <v>180</v>
      </c>
      <c r="O17" s="3" t="s">
        <v>55</v>
      </c>
      <c r="P17" s="32" t="str">
        <f t="shared" si="0"/>
        <v/>
      </c>
      <c r="Q17" s="33" t="s">
        <v>100</v>
      </c>
      <c r="R17" s="33" t="s">
        <v>101</v>
      </c>
      <c r="S17" s="13" t="s">
        <v>55</v>
      </c>
      <c r="T17" s="7">
        <v>1</v>
      </c>
      <c r="U17" s="28" t="s">
        <v>54</v>
      </c>
    </row>
    <row r="18" spans="1:21" ht="21" x14ac:dyDescent="0.3">
      <c r="B18">
        <v>15</v>
      </c>
      <c r="C18" t="s">
        <v>1</v>
      </c>
      <c r="D18" t="s">
        <v>183</v>
      </c>
      <c r="E18" t="s">
        <v>174</v>
      </c>
      <c r="L18" s="3">
        <v>8</v>
      </c>
      <c r="M18" s="3" t="s">
        <v>44</v>
      </c>
      <c r="N18" s="3" t="s">
        <v>221</v>
      </c>
      <c r="O18" s="3" t="s">
        <v>55</v>
      </c>
      <c r="P18" s="32" t="str">
        <f t="shared" si="0"/>
        <v/>
      </c>
      <c r="Q18" s="33" t="s">
        <v>24</v>
      </c>
      <c r="R18" s="33" t="s">
        <v>25</v>
      </c>
      <c r="S18" s="15" t="s">
        <v>55</v>
      </c>
      <c r="T18" s="7">
        <v>1</v>
      </c>
      <c r="U18" s="3"/>
    </row>
    <row r="19" spans="1:21" ht="21" x14ac:dyDescent="0.3">
      <c r="B19">
        <v>16</v>
      </c>
      <c r="C19" t="s">
        <v>184</v>
      </c>
      <c r="D19" t="s">
        <v>185</v>
      </c>
      <c r="E19" t="s">
        <v>174</v>
      </c>
      <c r="L19" s="3">
        <v>1</v>
      </c>
      <c r="M19" s="3" t="s">
        <v>12</v>
      </c>
      <c r="N19" s="3" t="s">
        <v>215</v>
      </c>
      <c r="O19" s="3" t="s">
        <v>56</v>
      </c>
      <c r="P19" s="32" t="str">
        <f t="shared" si="0"/>
        <v/>
      </c>
      <c r="Q19" s="33" t="s">
        <v>11</v>
      </c>
      <c r="R19" s="33" t="s">
        <v>114</v>
      </c>
      <c r="S19" s="13" t="s">
        <v>56</v>
      </c>
      <c r="T19" s="7">
        <v>1</v>
      </c>
      <c r="U19" s="3"/>
    </row>
    <row r="20" spans="1:21" ht="21" x14ac:dyDescent="0.3">
      <c r="B20">
        <v>17</v>
      </c>
      <c r="C20" t="s">
        <v>108</v>
      </c>
      <c r="D20" t="s">
        <v>186</v>
      </c>
      <c r="E20" t="s">
        <v>174</v>
      </c>
      <c r="L20" s="3">
        <v>2</v>
      </c>
      <c r="M20" s="3" t="s">
        <v>114</v>
      </c>
      <c r="N20" s="3" t="s">
        <v>215</v>
      </c>
      <c r="O20" s="3" t="s">
        <v>56</v>
      </c>
      <c r="P20" s="32" t="str">
        <f t="shared" si="0"/>
        <v/>
      </c>
      <c r="Q20" s="33" t="s">
        <v>11</v>
      </c>
      <c r="R20" s="33" t="s">
        <v>12</v>
      </c>
      <c r="S20" s="13" t="s">
        <v>56</v>
      </c>
      <c r="T20" s="7">
        <v>1</v>
      </c>
      <c r="U20" s="3"/>
    </row>
    <row r="21" spans="1:21" ht="21" x14ac:dyDescent="0.3">
      <c r="B21">
        <v>18</v>
      </c>
      <c r="C21" t="s">
        <v>107</v>
      </c>
      <c r="D21" t="s">
        <v>186</v>
      </c>
      <c r="E21" t="s">
        <v>174</v>
      </c>
      <c r="L21" s="3">
        <v>10</v>
      </c>
      <c r="M21" s="3" t="s">
        <v>18</v>
      </c>
      <c r="N21" s="3" t="s">
        <v>222</v>
      </c>
      <c r="O21" s="3" t="s">
        <v>55</v>
      </c>
      <c r="P21" s="32" t="str">
        <f t="shared" si="0"/>
        <v/>
      </c>
      <c r="Q21" s="33" t="s">
        <v>66</v>
      </c>
      <c r="R21" s="33" t="s">
        <v>18</v>
      </c>
      <c r="S21" s="15" t="s">
        <v>55</v>
      </c>
      <c r="T21" s="7">
        <v>1</v>
      </c>
      <c r="U21" s="3"/>
    </row>
    <row r="22" spans="1:21" ht="21" x14ac:dyDescent="0.4">
      <c r="B22">
        <v>19</v>
      </c>
      <c r="C22" t="s">
        <v>110</v>
      </c>
      <c r="D22" t="s">
        <v>187</v>
      </c>
      <c r="E22" t="s">
        <v>174</v>
      </c>
      <c r="L22" s="3">
        <v>6</v>
      </c>
      <c r="M22" s="3" t="s">
        <v>10</v>
      </c>
      <c r="N22" s="3" t="s">
        <v>178</v>
      </c>
      <c r="O22" s="3" t="s">
        <v>55</v>
      </c>
      <c r="P22" s="32" t="str">
        <f t="shared" si="0"/>
        <v/>
      </c>
      <c r="Q22" s="33" t="s">
        <v>9</v>
      </c>
      <c r="R22" s="33" t="s">
        <v>10</v>
      </c>
      <c r="S22" s="13" t="s">
        <v>55</v>
      </c>
      <c r="T22" s="7">
        <v>1</v>
      </c>
      <c r="U22" s="28" t="s">
        <v>54</v>
      </c>
    </row>
    <row r="23" spans="1:21" ht="21" x14ac:dyDescent="0.3">
      <c r="B23">
        <v>20</v>
      </c>
      <c r="C23" t="s">
        <v>112</v>
      </c>
      <c r="D23" t="s">
        <v>188</v>
      </c>
      <c r="E23" t="s">
        <v>172</v>
      </c>
      <c r="L23" s="3">
        <v>16</v>
      </c>
      <c r="M23" s="3" t="s">
        <v>53</v>
      </c>
      <c r="N23" s="3" t="s">
        <v>52</v>
      </c>
      <c r="O23" s="3" t="s">
        <v>56</v>
      </c>
      <c r="P23" s="32" t="str">
        <f t="shared" si="0"/>
        <v/>
      </c>
      <c r="Q23" s="33" t="s">
        <v>52</v>
      </c>
      <c r="R23" s="33" t="s">
        <v>72</v>
      </c>
      <c r="S23" s="15" t="s">
        <v>71</v>
      </c>
      <c r="T23" s="7">
        <v>1</v>
      </c>
      <c r="U23" s="3"/>
    </row>
    <row r="24" spans="1:21" ht="21" x14ac:dyDescent="0.3">
      <c r="B24">
        <v>21</v>
      </c>
      <c r="C24" t="s">
        <v>74</v>
      </c>
      <c r="D24" t="s">
        <v>188</v>
      </c>
      <c r="E24" t="s">
        <v>172</v>
      </c>
      <c r="L24" s="3">
        <v>17</v>
      </c>
      <c r="M24" s="3" t="s">
        <v>72</v>
      </c>
      <c r="N24" s="3" t="s">
        <v>52</v>
      </c>
      <c r="O24" s="3" t="s">
        <v>56</v>
      </c>
      <c r="P24" s="32" t="str">
        <f t="shared" si="0"/>
        <v/>
      </c>
      <c r="Q24" s="33" t="s">
        <v>52</v>
      </c>
      <c r="R24" s="33" t="s">
        <v>53</v>
      </c>
      <c r="S24" s="15" t="s">
        <v>71</v>
      </c>
      <c r="T24" s="7">
        <v>1</v>
      </c>
      <c r="U24" s="3"/>
    </row>
    <row r="25" spans="1:21" ht="21" x14ac:dyDescent="0.4">
      <c r="B25">
        <v>22</v>
      </c>
      <c r="C25" t="s">
        <v>28</v>
      </c>
      <c r="D25" t="s">
        <v>188</v>
      </c>
      <c r="E25" t="s">
        <v>174</v>
      </c>
      <c r="L25" s="3">
        <v>23</v>
      </c>
      <c r="M25" s="3" t="s">
        <v>3</v>
      </c>
      <c r="N25" s="3" t="s">
        <v>189</v>
      </c>
      <c r="O25" s="3" t="s">
        <v>56</v>
      </c>
      <c r="P25" s="32" t="str">
        <f t="shared" si="0"/>
        <v/>
      </c>
      <c r="Q25" s="33" t="s">
        <v>2</v>
      </c>
      <c r="R25" s="33" t="s">
        <v>3</v>
      </c>
      <c r="S25" s="15" t="s">
        <v>56</v>
      </c>
      <c r="T25" s="7">
        <v>1</v>
      </c>
      <c r="U25" s="28" t="s">
        <v>54</v>
      </c>
    </row>
    <row r="26" spans="1:21" ht="21" x14ac:dyDescent="0.3">
      <c r="B26">
        <v>23</v>
      </c>
      <c r="C26" t="s">
        <v>3</v>
      </c>
      <c r="D26" t="s">
        <v>189</v>
      </c>
      <c r="E26" t="s">
        <v>174</v>
      </c>
      <c r="L26" s="3">
        <v>17</v>
      </c>
      <c r="M26" s="3" t="s">
        <v>108</v>
      </c>
      <c r="N26" s="3" t="s">
        <v>186</v>
      </c>
      <c r="O26" s="3" t="s">
        <v>56</v>
      </c>
      <c r="P26" s="32" t="str">
        <f t="shared" si="0"/>
        <v/>
      </c>
      <c r="Q26" s="33" t="s">
        <v>22</v>
      </c>
      <c r="R26" s="33" t="s">
        <v>23</v>
      </c>
      <c r="S26" s="15" t="s">
        <v>56</v>
      </c>
      <c r="T26" s="7">
        <v>1</v>
      </c>
      <c r="U26" s="3"/>
    </row>
    <row r="27" spans="1:21" ht="21" x14ac:dyDescent="0.4">
      <c r="B27">
        <v>24</v>
      </c>
      <c r="C27" t="s">
        <v>32</v>
      </c>
      <c r="D27" t="s">
        <v>190</v>
      </c>
      <c r="E27" t="s">
        <v>174</v>
      </c>
      <c r="L27" s="3">
        <v>18</v>
      </c>
      <c r="M27" s="3" t="s">
        <v>107</v>
      </c>
      <c r="N27" s="3" t="s">
        <v>186</v>
      </c>
      <c r="O27" s="3" t="s">
        <v>56</v>
      </c>
      <c r="P27" s="32" t="str">
        <f t="shared" si="0"/>
        <v/>
      </c>
      <c r="Q27" s="33" t="s">
        <v>106</v>
      </c>
      <c r="R27" s="33" t="s">
        <v>108</v>
      </c>
      <c r="S27" s="15" t="s">
        <v>56</v>
      </c>
      <c r="T27" s="7">
        <v>1</v>
      </c>
      <c r="U27" s="28" t="s">
        <v>54</v>
      </c>
    </row>
    <row r="28" spans="1:21" ht="21" x14ac:dyDescent="0.4">
      <c r="B28">
        <v>25</v>
      </c>
      <c r="C28" t="s">
        <v>113</v>
      </c>
      <c r="D28" t="s">
        <v>190</v>
      </c>
      <c r="E28" t="s">
        <v>174</v>
      </c>
      <c r="L28" s="3">
        <v>3</v>
      </c>
      <c r="M28" s="3" t="s">
        <v>23</v>
      </c>
      <c r="N28" s="3" t="s">
        <v>216</v>
      </c>
      <c r="O28" s="3" t="s">
        <v>56</v>
      </c>
      <c r="P28" s="32" t="str">
        <f t="shared" si="0"/>
        <v/>
      </c>
      <c r="Q28" s="33" t="s">
        <v>106</v>
      </c>
      <c r="R28" s="33" t="s">
        <v>107</v>
      </c>
      <c r="S28" s="15" t="s">
        <v>56</v>
      </c>
      <c r="T28" s="7">
        <v>1</v>
      </c>
      <c r="U28" s="28" t="s">
        <v>54</v>
      </c>
    </row>
    <row r="29" spans="1:21" ht="21" x14ac:dyDescent="0.4">
      <c r="A29" t="s">
        <v>84</v>
      </c>
      <c r="L29" s="3">
        <v>9</v>
      </c>
      <c r="M29" s="3" t="s">
        <v>97</v>
      </c>
      <c r="N29" s="3" t="s">
        <v>96</v>
      </c>
      <c r="O29" s="3" t="s">
        <v>55</v>
      </c>
      <c r="P29" s="32" t="str">
        <f t="shared" si="0"/>
        <v/>
      </c>
      <c r="Q29" s="33" t="s">
        <v>96</v>
      </c>
      <c r="R29" s="33" t="s">
        <v>97</v>
      </c>
      <c r="S29" s="15" t="s">
        <v>55</v>
      </c>
      <c r="T29" s="7">
        <v>1</v>
      </c>
      <c r="U29" s="28" t="s">
        <v>54</v>
      </c>
    </row>
    <row r="30" spans="1:21" ht="21" x14ac:dyDescent="0.3">
      <c r="B30">
        <v>26</v>
      </c>
      <c r="C30" t="s">
        <v>131</v>
      </c>
      <c r="D30" t="s">
        <v>191</v>
      </c>
      <c r="E30" t="s">
        <v>174</v>
      </c>
      <c r="F30" t="s">
        <v>192</v>
      </c>
      <c r="L30" s="3">
        <v>13</v>
      </c>
      <c r="M30" s="3" t="s">
        <v>20</v>
      </c>
      <c r="N30" s="3" t="s">
        <v>226</v>
      </c>
      <c r="O30" s="3" t="s">
        <v>55</v>
      </c>
      <c r="P30" s="32" t="str">
        <f t="shared" si="0"/>
        <v/>
      </c>
      <c r="Q30" s="33" t="s">
        <v>19</v>
      </c>
      <c r="R30" s="33" t="s">
        <v>20</v>
      </c>
      <c r="S30" s="13" t="s">
        <v>55</v>
      </c>
      <c r="T30" s="7">
        <v>1</v>
      </c>
      <c r="U30" s="3"/>
    </row>
    <row r="31" spans="1:21" ht="21" x14ac:dyDescent="0.4">
      <c r="B31">
        <v>27</v>
      </c>
      <c r="C31" t="s">
        <v>125</v>
      </c>
      <c r="D31" t="s">
        <v>193</v>
      </c>
      <c r="E31" t="s">
        <v>172</v>
      </c>
      <c r="F31" t="s">
        <v>192</v>
      </c>
      <c r="H31">
        <v>1</v>
      </c>
      <c r="I31" t="s">
        <v>194</v>
      </c>
      <c r="J31" t="s">
        <v>195</v>
      </c>
      <c r="K31" t="s">
        <v>196</v>
      </c>
      <c r="L31" s="3">
        <v>5</v>
      </c>
      <c r="M31" s="3" t="s">
        <v>91</v>
      </c>
      <c r="N31" s="3" t="s">
        <v>177</v>
      </c>
      <c r="O31" s="3" t="s">
        <v>56</v>
      </c>
      <c r="P31" s="32" t="str">
        <f t="shared" si="0"/>
        <v>YES</v>
      </c>
      <c r="Q31" s="33" t="s">
        <v>90</v>
      </c>
      <c r="R31" s="33" t="s">
        <v>91</v>
      </c>
      <c r="S31" s="13" t="s">
        <v>55</v>
      </c>
      <c r="T31" s="7">
        <v>1</v>
      </c>
      <c r="U31" s="28" t="s">
        <v>54</v>
      </c>
    </row>
    <row r="32" spans="1:21" ht="21" x14ac:dyDescent="0.4">
      <c r="B32">
        <v>28</v>
      </c>
      <c r="C32" t="s">
        <v>133</v>
      </c>
      <c r="D32" t="s">
        <v>197</v>
      </c>
      <c r="E32" t="s">
        <v>174</v>
      </c>
      <c r="F32" t="s">
        <v>192</v>
      </c>
      <c r="L32" s="3">
        <v>19</v>
      </c>
      <c r="M32" s="3" t="s">
        <v>110</v>
      </c>
      <c r="N32" s="3" t="s">
        <v>187</v>
      </c>
      <c r="O32" s="3" t="s">
        <v>56</v>
      </c>
      <c r="P32" s="32" t="str">
        <f t="shared" si="0"/>
        <v>YES</v>
      </c>
      <c r="Q32" s="33" t="s">
        <v>109</v>
      </c>
      <c r="R32" s="33" t="s">
        <v>110</v>
      </c>
      <c r="S32" s="13" t="s">
        <v>55</v>
      </c>
      <c r="T32" s="7">
        <v>1</v>
      </c>
      <c r="U32" s="28" t="s">
        <v>54</v>
      </c>
    </row>
    <row r="33" spans="2:21" ht="21" x14ac:dyDescent="0.4">
      <c r="B33">
        <v>30</v>
      </c>
      <c r="C33" t="s">
        <v>122</v>
      </c>
      <c r="D33" t="s">
        <v>198</v>
      </c>
      <c r="E33" t="s">
        <v>172</v>
      </c>
      <c r="F33" t="s">
        <v>199</v>
      </c>
      <c r="P33" s="32" t="str">
        <f t="shared" si="0"/>
        <v/>
      </c>
      <c r="Q33" s="41"/>
      <c r="R33" s="41"/>
      <c r="S33" s="41"/>
      <c r="T33" s="41"/>
      <c r="U33" s="41"/>
    </row>
    <row r="34" spans="2:21" ht="21" x14ac:dyDescent="0.4">
      <c r="B34">
        <v>31</v>
      </c>
      <c r="C34" t="s">
        <v>127</v>
      </c>
      <c r="D34" t="s">
        <v>200</v>
      </c>
      <c r="E34" t="s">
        <v>172</v>
      </c>
      <c r="F34" t="s">
        <v>201</v>
      </c>
      <c r="G34" t="s">
        <v>179</v>
      </c>
      <c r="L34" s="3">
        <v>14</v>
      </c>
      <c r="M34" s="3" t="s">
        <v>104</v>
      </c>
      <c r="N34" s="3" t="s">
        <v>182</v>
      </c>
      <c r="O34" s="3" t="s">
        <v>56</v>
      </c>
      <c r="P34" s="32" t="str">
        <f t="shared" si="0"/>
        <v/>
      </c>
      <c r="Q34" s="34" t="s">
        <v>103</v>
      </c>
      <c r="R34" s="34" t="s">
        <v>104</v>
      </c>
      <c r="S34" s="13" t="s">
        <v>56</v>
      </c>
      <c r="T34" s="7">
        <v>1</v>
      </c>
      <c r="U34" s="28" t="s">
        <v>54</v>
      </c>
    </row>
    <row r="35" spans="2:21" ht="21" x14ac:dyDescent="0.3">
      <c r="B35">
        <v>32</v>
      </c>
      <c r="C35" t="s">
        <v>126</v>
      </c>
      <c r="D35" t="s">
        <v>202</v>
      </c>
      <c r="E35" t="s">
        <v>174</v>
      </c>
      <c r="F35" t="s">
        <v>199</v>
      </c>
      <c r="L35" s="3">
        <v>7</v>
      </c>
      <c r="M35" s="3" t="s">
        <v>34</v>
      </c>
      <c r="N35" s="3" t="s">
        <v>220</v>
      </c>
      <c r="O35" s="3" t="s">
        <v>55</v>
      </c>
      <c r="P35" s="32" t="str">
        <f t="shared" si="0"/>
        <v/>
      </c>
      <c r="Q35" s="34" t="s">
        <v>33</v>
      </c>
      <c r="R35" s="34" t="s">
        <v>34</v>
      </c>
      <c r="S35" s="13" t="s">
        <v>55</v>
      </c>
      <c r="T35" s="7">
        <v>1</v>
      </c>
      <c r="U35" s="3"/>
    </row>
    <row r="36" spans="2:21" ht="21" x14ac:dyDescent="0.3">
      <c r="B36">
        <v>33</v>
      </c>
      <c r="C36" t="s">
        <v>128</v>
      </c>
      <c r="D36" t="s">
        <v>200</v>
      </c>
      <c r="E36" t="s">
        <v>172</v>
      </c>
      <c r="F36" t="s">
        <v>199</v>
      </c>
      <c r="L36" s="3">
        <v>15</v>
      </c>
      <c r="M36" s="3" t="s">
        <v>1</v>
      </c>
      <c r="N36" s="3" t="s">
        <v>228</v>
      </c>
      <c r="O36" s="3" t="s">
        <v>55</v>
      </c>
      <c r="P36" s="32" t="str">
        <f t="shared" si="0"/>
        <v/>
      </c>
      <c r="Q36" s="34" t="s">
        <v>115</v>
      </c>
      <c r="R36" s="34" t="s">
        <v>1</v>
      </c>
      <c r="S36" s="13" t="s">
        <v>55</v>
      </c>
      <c r="T36" s="7">
        <v>1</v>
      </c>
      <c r="U36" s="3"/>
    </row>
    <row r="37" spans="2:21" ht="21" x14ac:dyDescent="0.3">
      <c r="B37">
        <v>34</v>
      </c>
      <c r="C37" t="s">
        <v>121</v>
      </c>
      <c r="D37" t="s">
        <v>203</v>
      </c>
      <c r="E37" t="s">
        <v>174</v>
      </c>
      <c r="F37" t="s">
        <v>199</v>
      </c>
      <c r="L37" s="3">
        <v>14</v>
      </c>
      <c r="M37" s="3" t="s">
        <v>46</v>
      </c>
      <c r="N37" s="3" t="s">
        <v>227</v>
      </c>
      <c r="O37" s="3" t="s">
        <v>56</v>
      </c>
      <c r="P37" s="32" t="str">
        <f t="shared" si="0"/>
        <v/>
      </c>
      <c r="Q37" s="34" t="s">
        <v>45</v>
      </c>
      <c r="R37" s="34" t="s">
        <v>46</v>
      </c>
      <c r="S37" s="15" t="s">
        <v>56</v>
      </c>
      <c r="T37" s="7">
        <v>1</v>
      </c>
      <c r="U37" s="3"/>
    </row>
    <row r="38" spans="2:21" ht="21" x14ac:dyDescent="0.3">
      <c r="B38">
        <v>35</v>
      </c>
      <c r="C38" t="s">
        <v>204</v>
      </c>
      <c r="D38" t="s">
        <v>205</v>
      </c>
      <c r="E38" t="s">
        <v>174</v>
      </c>
      <c r="G38" t="s">
        <v>206</v>
      </c>
      <c r="H38" t="s">
        <v>207</v>
      </c>
      <c r="I38">
        <v>5</v>
      </c>
      <c r="J38" t="s">
        <v>208</v>
      </c>
      <c r="K38" t="s">
        <v>174</v>
      </c>
      <c r="L38" s="3">
        <v>11</v>
      </c>
      <c r="M38" s="3" t="s">
        <v>39</v>
      </c>
      <c r="N38" s="3" t="s">
        <v>223</v>
      </c>
      <c r="O38" s="3" t="s">
        <v>56</v>
      </c>
      <c r="P38" s="32" t="str">
        <f t="shared" si="0"/>
        <v/>
      </c>
      <c r="Q38" s="34" t="s">
        <v>38</v>
      </c>
      <c r="R38" s="34" t="s">
        <v>39</v>
      </c>
      <c r="S38" s="15" t="s">
        <v>56</v>
      </c>
      <c r="T38" s="7">
        <v>1</v>
      </c>
      <c r="U38" s="3"/>
    </row>
    <row r="39" spans="2:21" ht="21" x14ac:dyDescent="0.3">
      <c r="B39">
        <v>40</v>
      </c>
      <c r="C39" t="s">
        <v>132</v>
      </c>
      <c r="D39" t="s">
        <v>209</v>
      </c>
      <c r="E39" t="s">
        <v>172</v>
      </c>
      <c r="F39" t="s">
        <v>210</v>
      </c>
      <c r="G39" t="s">
        <v>199</v>
      </c>
      <c r="H39" t="s">
        <v>172</v>
      </c>
      <c r="I39" t="s">
        <v>194</v>
      </c>
      <c r="J39" t="s">
        <v>195</v>
      </c>
      <c r="K39" t="s">
        <v>196</v>
      </c>
      <c r="L39" s="3">
        <v>5</v>
      </c>
      <c r="M39" s="3" t="s">
        <v>28</v>
      </c>
      <c r="N39" s="3" t="s">
        <v>218</v>
      </c>
      <c r="O39" s="3" t="s">
        <v>56</v>
      </c>
      <c r="P39" s="32" t="str">
        <f t="shared" si="0"/>
        <v/>
      </c>
      <c r="Q39" s="34" t="s">
        <v>27</v>
      </c>
      <c r="R39" s="34" t="s">
        <v>28</v>
      </c>
      <c r="S39" s="13" t="s">
        <v>56</v>
      </c>
      <c r="T39" s="7">
        <v>1</v>
      </c>
      <c r="U39" s="3"/>
    </row>
    <row r="40" spans="2:21" ht="21" x14ac:dyDescent="0.3">
      <c r="B40">
        <v>41</v>
      </c>
      <c r="C40" t="s">
        <v>119</v>
      </c>
      <c r="D40" t="s">
        <v>211</v>
      </c>
      <c r="E40" t="s">
        <v>172</v>
      </c>
      <c r="F40" t="s">
        <v>212</v>
      </c>
      <c r="H40" t="s">
        <v>194</v>
      </c>
      <c r="I40" t="s">
        <v>195</v>
      </c>
      <c r="J40" t="s">
        <v>196</v>
      </c>
      <c r="L40" s="3">
        <v>9</v>
      </c>
      <c r="M40" s="3" t="s">
        <v>29</v>
      </c>
      <c r="N40" s="3" t="s">
        <v>246</v>
      </c>
      <c r="O40" s="3" t="s">
        <v>56</v>
      </c>
      <c r="P40" s="32" t="str">
        <f t="shared" si="0"/>
        <v/>
      </c>
      <c r="Q40" s="34" t="s">
        <v>40</v>
      </c>
      <c r="R40" s="34" t="s">
        <v>29</v>
      </c>
      <c r="S40" s="13" t="s">
        <v>56</v>
      </c>
      <c r="T40" s="7">
        <v>1</v>
      </c>
      <c r="U40" s="7"/>
    </row>
    <row r="41" spans="2:21" ht="21" x14ac:dyDescent="0.4">
      <c r="B41">
        <v>42</v>
      </c>
      <c r="C41" t="s">
        <v>130</v>
      </c>
      <c r="D41" t="s">
        <v>213</v>
      </c>
      <c r="E41" t="s">
        <v>172</v>
      </c>
      <c r="F41" t="s">
        <v>199</v>
      </c>
      <c r="L41" s="3">
        <v>7</v>
      </c>
      <c r="M41" s="3" t="s">
        <v>93</v>
      </c>
      <c r="N41" s="3" t="s">
        <v>245</v>
      </c>
      <c r="O41" s="3" t="s">
        <v>55</v>
      </c>
      <c r="P41" s="32" t="str">
        <f t="shared" si="0"/>
        <v/>
      </c>
      <c r="Q41" s="34" t="s">
        <v>92</v>
      </c>
      <c r="R41" s="34" t="s">
        <v>93</v>
      </c>
      <c r="S41" s="13" t="s">
        <v>55</v>
      </c>
      <c r="T41" s="7">
        <v>1</v>
      </c>
      <c r="U41" s="28" t="s">
        <v>54</v>
      </c>
    </row>
    <row r="42" spans="2:21" ht="21" x14ac:dyDescent="0.4">
      <c r="B42">
        <v>43</v>
      </c>
      <c r="C42" t="s">
        <v>120</v>
      </c>
      <c r="D42" t="s">
        <v>214</v>
      </c>
      <c r="E42" t="s">
        <v>172</v>
      </c>
      <c r="F42" t="s">
        <v>192</v>
      </c>
      <c r="L42" s="3">
        <v>3</v>
      </c>
      <c r="M42" s="3" t="s">
        <v>1</v>
      </c>
      <c r="N42" s="3" t="s">
        <v>175</v>
      </c>
      <c r="O42" s="3" t="s">
        <v>55</v>
      </c>
      <c r="P42" s="32" t="str">
        <f t="shared" si="0"/>
        <v/>
      </c>
      <c r="Q42" s="34" t="s">
        <v>0</v>
      </c>
      <c r="R42" s="34" t="s">
        <v>1</v>
      </c>
      <c r="S42" s="15" t="s">
        <v>55</v>
      </c>
      <c r="T42" s="7">
        <v>1</v>
      </c>
      <c r="U42" s="28" t="s">
        <v>54</v>
      </c>
    </row>
    <row r="43" spans="2:21" ht="21" x14ac:dyDescent="0.4">
      <c r="L43" s="3">
        <v>10</v>
      </c>
      <c r="M43" s="3" t="s">
        <v>99</v>
      </c>
      <c r="N43" s="3" t="s">
        <v>98</v>
      </c>
      <c r="O43" s="3" t="s">
        <v>55</v>
      </c>
      <c r="P43" s="32" t="str">
        <f t="shared" si="0"/>
        <v/>
      </c>
      <c r="Q43" s="34" t="s">
        <v>98</v>
      </c>
      <c r="R43" s="34" t="s">
        <v>99</v>
      </c>
      <c r="S43" s="13" t="s">
        <v>55</v>
      </c>
      <c r="T43" s="7">
        <v>1</v>
      </c>
      <c r="U43" s="28" t="s">
        <v>54</v>
      </c>
    </row>
    <row r="44" spans="2:21" ht="21" x14ac:dyDescent="0.4">
      <c r="P44" s="32" t="str">
        <f t="shared" si="0"/>
        <v/>
      </c>
      <c r="R44" s="87" t="s">
        <v>50</v>
      </c>
      <c r="S44" s="88"/>
      <c r="T44" s="11">
        <f>SUM(T2:T43)</f>
        <v>41</v>
      </c>
      <c r="U44" s="8"/>
    </row>
    <row r="45" spans="2:21" ht="21" x14ac:dyDescent="0.4">
      <c r="P45" s="32" t="str">
        <f t="shared" si="0"/>
        <v/>
      </c>
      <c r="R45" s="87" t="s">
        <v>117</v>
      </c>
      <c r="S45" s="88"/>
      <c r="T45" s="11">
        <v>25</v>
      </c>
      <c r="U45" s="19">
        <v>0</v>
      </c>
    </row>
    <row r="46" spans="2:21" ht="21" x14ac:dyDescent="0.4">
      <c r="P46" s="32" t="str">
        <f t="shared" si="0"/>
        <v/>
      </c>
      <c r="R46" s="87" t="s">
        <v>116</v>
      </c>
      <c r="S46" s="88"/>
      <c r="T46" s="11">
        <v>16</v>
      </c>
      <c r="U46" s="19">
        <f>14*16</f>
        <v>224</v>
      </c>
    </row>
    <row r="47" spans="2:21" ht="21" x14ac:dyDescent="0.4">
      <c r="P47" s="32" t="str">
        <f t="shared" si="0"/>
        <v/>
      </c>
      <c r="Q47" s="85" t="s">
        <v>136</v>
      </c>
      <c r="R47" s="85"/>
      <c r="S47" s="85"/>
      <c r="T47" s="42"/>
      <c r="U47" s="42"/>
    </row>
    <row r="48" spans="2:21" ht="18" x14ac:dyDescent="0.35">
      <c r="Q48" s="10" t="s">
        <v>13</v>
      </c>
      <c r="R48" s="10" t="s">
        <v>14</v>
      </c>
      <c r="S48" s="10" t="s">
        <v>15</v>
      </c>
      <c r="T48" s="10" t="s">
        <v>16</v>
      </c>
      <c r="U48" s="4" t="s">
        <v>21</v>
      </c>
    </row>
    <row r="49" spans="1:21" ht="21" x14ac:dyDescent="0.4">
      <c r="L49" s="3">
        <v>41</v>
      </c>
      <c r="M49" s="3" t="s">
        <v>119</v>
      </c>
      <c r="N49" s="3" t="s">
        <v>211</v>
      </c>
      <c r="O49" s="3" t="s">
        <v>55</v>
      </c>
      <c r="P49" s="32" t="str">
        <f t="shared" si="0"/>
        <v/>
      </c>
      <c r="Q49" s="35" t="s">
        <v>149</v>
      </c>
      <c r="R49" s="35" t="s">
        <v>119</v>
      </c>
      <c r="S49" s="3" t="s">
        <v>55</v>
      </c>
      <c r="T49" s="7">
        <v>1</v>
      </c>
      <c r="U49" s="28" t="s">
        <v>54</v>
      </c>
    </row>
    <row r="50" spans="1:21" ht="21" x14ac:dyDescent="0.4">
      <c r="L50" s="3">
        <v>43</v>
      </c>
      <c r="M50" s="3" t="s">
        <v>120</v>
      </c>
      <c r="N50" s="3" t="s">
        <v>214</v>
      </c>
      <c r="O50" s="3" t="s">
        <v>55</v>
      </c>
      <c r="P50" s="32" t="str">
        <f t="shared" si="0"/>
        <v/>
      </c>
      <c r="Q50" s="35" t="s">
        <v>150</v>
      </c>
      <c r="R50" s="35" t="s">
        <v>120</v>
      </c>
      <c r="S50" s="3" t="s">
        <v>55</v>
      </c>
      <c r="T50" s="7">
        <v>1</v>
      </c>
      <c r="U50" s="28" t="s">
        <v>54</v>
      </c>
    </row>
    <row r="51" spans="1:21" ht="21" x14ac:dyDescent="0.4">
      <c r="A51" t="s">
        <v>85</v>
      </c>
      <c r="L51" s="3">
        <v>34</v>
      </c>
      <c r="M51" s="3" t="s">
        <v>121</v>
      </c>
      <c r="N51" s="3" t="s">
        <v>203</v>
      </c>
      <c r="O51" s="3" t="s">
        <v>56</v>
      </c>
      <c r="P51" s="32" t="str">
        <f t="shared" si="0"/>
        <v/>
      </c>
      <c r="Q51" s="35" t="s">
        <v>151</v>
      </c>
      <c r="R51" s="35" t="s">
        <v>121</v>
      </c>
      <c r="S51" s="3" t="s">
        <v>56</v>
      </c>
      <c r="T51" s="7">
        <v>1</v>
      </c>
      <c r="U51" s="28" t="s">
        <v>54</v>
      </c>
    </row>
    <row r="52" spans="1:21" ht="21" x14ac:dyDescent="0.4">
      <c r="A52" t="s">
        <v>86</v>
      </c>
      <c r="L52" s="3">
        <v>30</v>
      </c>
      <c r="M52" s="3" t="s">
        <v>122</v>
      </c>
      <c r="N52" s="3" t="s">
        <v>198</v>
      </c>
      <c r="O52" s="3" t="s">
        <v>55</v>
      </c>
      <c r="P52" s="32" t="str">
        <f t="shared" si="0"/>
        <v/>
      </c>
      <c r="Q52" s="35" t="s">
        <v>152</v>
      </c>
      <c r="R52" s="35" t="s">
        <v>122</v>
      </c>
      <c r="S52" s="3" t="s">
        <v>55</v>
      </c>
      <c r="T52" s="7">
        <v>1</v>
      </c>
      <c r="U52" s="28" t="s">
        <v>54</v>
      </c>
    </row>
    <row r="53" spans="1:21" ht="21" x14ac:dyDescent="0.4">
      <c r="B53">
        <v>1</v>
      </c>
      <c r="C53" t="s">
        <v>12</v>
      </c>
      <c r="D53" t="s">
        <v>215</v>
      </c>
      <c r="E53" t="s">
        <v>174</v>
      </c>
      <c r="L53" s="3">
        <v>27</v>
      </c>
      <c r="M53" s="3" t="s">
        <v>125</v>
      </c>
      <c r="N53" s="3" t="s">
        <v>193</v>
      </c>
      <c r="O53" s="3" t="s">
        <v>55</v>
      </c>
      <c r="P53" s="32" t="str">
        <f t="shared" si="0"/>
        <v/>
      </c>
      <c r="Q53" s="35" t="s">
        <v>153</v>
      </c>
      <c r="R53" s="35" t="s">
        <v>125</v>
      </c>
      <c r="S53" s="3" t="s">
        <v>55</v>
      </c>
      <c r="T53" s="7">
        <v>1</v>
      </c>
      <c r="U53" s="28" t="s">
        <v>54</v>
      </c>
    </row>
    <row r="54" spans="1:21" ht="21" x14ac:dyDescent="0.4">
      <c r="B54">
        <v>2</v>
      </c>
      <c r="C54" t="s">
        <v>114</v>
      </c>
      <c r="D54" t="s">
        <v>215</v>
      </c>
      <c r="E54" t="s">
        <v>174</v>
      </c>
      <c r="L54" s="3">
        <v>32</v>
      </c>
      <c r="M54" s="3" t="s">
        <v>126</v>
      </c>
      <c r="N54" s="3" t="s">
        <v>202</v>
      </c>
      <c r="O54" s="3" t="s">
        <v>56</v>
      </c>
      <c r="P54" s="32" t="str">
        <f t="shared" si="0"/>
        <v/>
      </c>
      <c r="Q54" s="35" t="s">
        <v>154</v>
      </c>
      <c r="R54" s="35" t="s">
        <v>126</v>
      </c>
      <c r="S54" s="3" t="s">
        <v>56</v>
      </c>
      <c r="T54" s="7">
        <v>1</v>
      </c>
      <c r="U54" s="28" t="s">
        <v>54</v>
      </c>
    </row>
    <row r="55" spans="1:21" ht="21" x14ac:dyDescent="0.4">
      <c r="B55">
        <v>3</v>
      </c>
      <c r="C55" t="s">
        <v>23</v>
      </c>
      <c r="D55" t="s">
        <v>216</v>
      </c>
      <c r="E55" t="s">
        <v>174</v>
      </c>
      <c r="L55" s="3">
        <v>31</v>
      </c>
      <c r="M55" s="3" t="s">
        <v>127</v>
      </c>
      <c r="N55" s="3" t="s">
        <v>200</v>
      </c>
      <c r="O55" s="3" t="s">
        <v>55</v>
      </c>
      <c r="P55" s="32" t="str">
        <f t="shared" si="0"/>
        <v/>
      </c>
      <c r="Q55" s="35" t="s">
        <v>155</v>
      </c>
      <c r="R55" s="35" t="s">
        <v>127</v>
      </c>
      <c r="S55" s="3" t="s">
        <v>55</v>
      </c>
      <c r="T55" s="7">
        <v>1</v>
      </c>
      <c r="U55" s="28" t="s">
        <v>54</v>
      </c>
    </row>
    <row r="56" spans="1:21" ht="21" x14ac:dyDescent="0.4">
      <c r="B56">
        <v>4</v>
      </c>
      <c r="C56" t="s">
        <v>26</v>
      </c>
      <c r="D56" t="s">
        <v>217</v>
      </c>
      <c r="E56" t="s">
        <v>174</v>
      </c>
      <c r="L56" s="3">
        <v>33</v>
      </c>
      <c r="M56" s="3" t="s">
        <v>128</v>
      </c>
      <c r="N56" s="3" t="s">
        <v>200</v>
      </c>
      <c r="O56" s="3" t="s">
        <v>55</v>
      </c>
      <c r="P56" s="32" t="str">
        <f t="shared" si="0"/>
        <v/>
      </c>
      <c r="Q56" s="35" t="s">
        <v>155</v>
      </c>
      <c r="R56" s="35" t="s">
        <v>128</v>
      </c>
      <c r="S56" s="3" t="s">
        <v>55</v>
      </c>
      <c r="T56" s="7">
        <v>1</v>
      </c>
      <c r="U56" s="28" t="s">
        <v>54</v>
      </c>
    </row>
    <row r="57" spans="1:21" ht="21" x14ac:dyDescent="0.4">
      <c r="B57">
        <v>5</v>
      </c>
      <c r="C57" t="s">
        <v>28</v>
      </c>
      <c r="D57" t="s">
        <v>218</v>
      </c>
      <c r="E57" t="s">
        <v>174</v>
      </c>
      <c r="L57" s="3">
        <v>42</v>
      </c>
      <c r="M57" s="3" t="s">
        <v>130</v>
      </c>
      <c r="N57" s="3" t="s">
        <v>213</v>
      </c>
      <c r="O57" s="3" t="s">
        <v>55</v>
      </c>
      <c r="P57" s="32" t="str">
        <f t="shared" si="0"/>
        <v/>
      </c>
      <c r="Q57" s="35" t="s">
        <v>156</v>
      </c>
      <c r="R57" s="35" t="s">
        <v>130</v>
      </c>
      <c r="S57" s="3" t="s">
        <v>55</v>
      </c>
      <c r="T57" s="7">
        <v>1</v>
      </c>
      <c r="U57" s="28" t="s">
        <v>54</v>
      </c>
    </row>
    <row r="58" spans="1:21" ht="21" x14ac:dyDescent="0.4">
      <c r="B58">
        <v>6</v>
      </c>
      <c r="C58" t="s">
        <v>44</v>
      </c>
      <c r="D58" t="s">
        <v>219</v>
      </c>
      <c r="E58" t="s">
        <v>174</v>
      </c>
      <c r="F58" t="s">
        <v>174</v>
      </c>
      <c r="L58" s="3">
        <v>26</v>
      </c>
      <c r="M58" s="3" t="s">
        <v>131</v>
      </c>
      <c r="N58" s="3" t="s">
        <v>191</v>
      </c>
      <c r="O58" s="3" t="s">
        <v>56</v>
      </c>
      <c r="P58" s="32" t="str">
        <f t="shared" si="0"/>
        <v/>
      </c>
      <c r="Q58" s="35" t="s">
        <v>157</v>
      </c>
      <c r="R58" s="35" t="s">
        <v>131</v>
      </c>
      <c r="S58" s="3" t="s">
        <v>56</v>
      </c>
      <c r="T58" s="7">
        <v>1</v>
      </c>
      <c r="U58" s="28" t="s">
        <v>54</v>
      </c>
    </row>
    <row r="59" spans="1:21" ht="21" x14ac:dyDescent="0.4">
      <c r="B59">
        <v>7</v>
      </c>
      <c r="C59" t="s">
        <v>34</v>
      </c>
      <c r="D59" t="s">
        <v>220</v>
      </c>
      <c r="E59" t="s">
        <v>172</v>
      </c>
      <c r="L59" s="3">
        <v>40</v>
      </c>
      <c r="M59" s="3" t="s">
        <v>132</v>
      </c>
      <c r="N59" s="3" t="s">
        <v>209</v>
      </c>
      <c r="O59" s="3" t="s">
        <v>55</v>
      </c>
      <c r="P59" s="32" t="str">
        <f t="shared" si="0"/>
        <v/>
      </c>
      <c r="Q59" s="35" t="s">
        <v>158</v>
      </c>
      <c r="R59" s="35" t="s">
        <v>132</v>
      </c>
      <c r="S59" s="3" t="s">
        <v>55</v>
      </c>
      <c r="T59" s="7">
        <v>1</v>
      </c>
      <c r="U59" s="28" t="s">
        <v>54</v>
      </c>
    </row>
    <row r="60" spans="1:21" ht="21" x14ac:dyDescent="0.4">
      <c r="B60">
        <v>8</v>
      </c>
      <c r="C60" t="s">
        <v>44</v>
      </c>
      <c r="D60" t="s">
        <v>221</v>
      </c>
      <c r="E60" t="s">
        <v>172</v>
      </c>
      <c r="L60" s="3">
        <v>28</v>
      </c>
      <c r="M60" s="3" t="s">
        <v>133</v>
      </c>
      <c r="N60" s="3" t="s">
        <v>197</v>
      </c>
      <c r="O60" s="3" t="s">
        <v>56</v>
      </c>
      <c r="P60" s="32" t="str">
        <f t="shared" si="0"/>
        <v/>
      </c>
      <c r="Q60" s="35" t="s">
        <v>159</v>
      </c>
      <c r="R60" s="35" t="s">
        <v>133</v>
      </c>
      <c r="S60" s="3" t="s">
        <v>56</v>
      </c>
      <c r="T60" s="7">
        <v>1</v>
      </c>
      <c r="U60" s="28" t="s">
        <v>54</v>
      </c>
    </row>
    <row r="61" spans="1:21" ht="21" x14ac:dyDescent="0.4">
      <c r="B61">
        <v>9</v>
      </c>
      <c r="C61" t="s">
        <v>29</v>
      </c>
      <c r="D61" t="s">
        <v>246</v>
      </c>
      <c r="E61" t="s">
        <v>174</v>
      </c>
      <c r="L61" s="3">
        <v>35</v>
      </c>
      <c r="M61" s="3" t="s">
        <v>204</v>
      </c>
      <c r="N61" s="3" t="s">
        <v>205</v>
      </c>
      <c r="O61" s="3" t="s">
        <v>56</v>
      </c>
      <c r="P61" s="32" t="str">
        <f t="shared" si="0"/>
        <v/>
      </c>
      <c r="Q61" s="89" t="s">
        <v>137</v>
      </c>
      <c r="R61" s="90"/>
      <c r="S61" s="3" t="s">
        <v>56</v>
      </c>
      <c r="T61" s="7">
        <v>5</v>
      </c>
      <c r="U61" s="28" t="s">
        <v>54</v>
      </c>
    </row>
    <row r="62" spans="1:21" ht="21" x14ac:dyDescent="0.4">
      <c r="B62">
        <v>10</v>
      </c>
      <c r="C62" t="s">
        <v>18</v>
      </c>
      <c r="D62" t="s">
        <v>222</v>
      </c>
      <c r="E62" t="s">
        <v>172</v>
      </c>
      <c r="P62" s="32" t="str">
        <f t="shared" si="0"/>
        <v/>
      </c>
      <c r="Q62" s="86" t="s">
        <v>138</v>
      </c>
      <c r="R62" s="86"/>
      <c r="S62" s="86"/>
      <c r="T62" s="42"/>
      <c r="U62" s="42"/>
    </row>
    <row r="63" spans="1:21" ht="18" x14ac:dyDescent="0.35">
      <c r="B63">
        <v>11</v>
      </c>
      <c r="C63" t="s">
        <v>39</v>
      </c>
      <c r="D63" t="s">
        <v>223</v>
      </c>
      <c r="E63" t="s">
        <v>174</v>
      </c>
      <c r="Q63" s="10" t="s">
        <v>13</v>
      </c>
      <c r="R63" s="10" t="s">
        <v>14</v>
      </c>
      <c r="S63" s="10" t="s">
        <v>15</v>
      </c>
      <c r="T63" s="10" t="s">
        <v>16</v>
      </c>
      <c r="U63" s="4" t="s">
        <v>21</v>
      </c>
    </row>
    <row r="64" spans="1:21" ht="21" x14ac:dyDescent="0.35">
      <c r="B64">
        <v>12</v>
      </c>
      <c r="C64" t="s">
        <v>224</v>
      </c>
      <c r="D64" t="s">
        <v>225</v>
      </c>
      <c r="E64" t="s">
        <v>174</v>
      </c>
      <c r="L64" s="3">
        <v>19</v>
      </c>
      <c r="M64" s="3" t="s">
        <v>118</v>
      </c>
      <c r="N64" s="3" t="s">
        <v>160</v>
      </c>
      <c r="O64" s="3" t="s">
        <v>71</v>
      </c>
      <c r="P64" s="32" t="str">
        <f t="shared" si="0"/>
        <v/>
      </c>
      <c r="Q64" s="36" t="s">
        <v>160</v>
      </c>
      <c r="R64" s="36" t="s">
        <v>118</v>
      </c>
      <c r="S64" s="3" t="s">
        <v>56</v>
      </c>
      <c r="T64" s="7">
        <v>1</v>
      </c>
      <c r="U64" s="3"/>
    </row>
    <row r="65" spans="1:21" ht="21" x14ac:dyDescent="0.35">
      <c r="B65">
        <v>13</v>
      </c>
      <c r="C65" t="s">
        <v>20</v>
      </c>
      <c r="D65" t="s">
        <v>226</v>
      </c>
      <c r="E65" t="s">
        <v>172</v>
      </c>
      <c r="L65" s="3">
        <v>30</v>
      </c>
      <c r="M65" s="3" t="s">
        <v>139</v>
      </c>
      <c r="N65" s="3" t="s">
        <v>203</v>
      </c>
      <c r="O65" s="3" t="s">
        <v>71</v>
      </c>
      <c r="P65" s="32" t="str">
        <f t="shared" si="0"/>
        <v/>
      </c>
      <c r="Q65" s="36" t="s">
        <v>151</v>
      </c>
      <c r="R65" s="36" t="s">
        <v>139</v>
      </c>
      <c r="S65" s="3" t="s">
        <v>56</v>
      </c>
      <c r="T65" s="7">
        <v>1</v>
      </c>
      <c r="U65" s="3"/>
    </row>
    <row r="66" spans="1:21" ht="21" x14ac:dyDescent="0.35">
      <c r="B66">
        <v>14</v>
      </c>
      <c r="C66" t="s">
        <v>46</v>
      </c>
      <c r="D66" t="s">
        <v>227</v>
      </c>
      <c r="E66" t="s">
        <v>174</v>
      </c>
      <c r="L66" s="3">
        <v>27</v>
      </c>
      <c r="M66" s="3" t="s">
        <v>140</v>
      </c>
      <c r="N66" s="3" t="s">
        <v>198</v>
      </c>
      <c r="O66" s="3" t="s">
        <v>71</v>
      </c>
      <c r="P66" s="32" t="str">
        <f t="shared" si="0"/>
        <v/>
      </c>
      <c r="Q66" s="36" t="s">
        <v>152</v>
      </c>
      <c r="R66" s="36" t="s">
        <v>140</v>
      </c>
      <c r="S66" s="3" t="s">
        <v>56</v>
      </c>
      <c r="T66" s="7">
        <v>1</v>
      </c>
      <c r="U66" s="3"/>
    </row>
    <row r="67" spans="1:21" ht="21" x14ac:dyDescent="0.35">
      <c r="B67">
        <v>15</v>
      </c>
      <c r="C67" t="s">
        <v>1</v>
      </c>
      <c r="D67" t="s">
        <v>228</v>
      </c>
      <c r="E67" t="s">
        <v>172</v>
      </c>
      <c r="L67" s="3">
        <v>28</v>
      </c>
      <c r="M67" s="3" t="s">
        <v>141</v>
      </c>
      <c r="N67" s="3" t="s">
        <v>198</v>
      </c>
      <c r="O67" s="3" t="s">
        <v>71</v>
      </c>
      <c r="P67" s="32" t="str">
        <f t="shared" ref="P67:P87" si="1">IF(O67=S67,"","YES")</f>
        <v/>
      </c>
      <c r="Q67" s="36" t="s">
        <v>152</v>
      </c>
      <c r="R67" s="36" t="s">
        <v>141</v>
      </c>
      <c r="S67" s="3" t="s">
        <v>56</v>
      </c>
      <c r="T67" s="7">
        <v>1</v>
      </c>
      <c r="U67" s="3"/>
    </row>
    <row r="68" spans="1:21" ht="21" x14ac:dyDescent="0.35">
      <c r="B68">
        <v>16</v>
      </c>
      <c r="C68" t="s">
        <v>53</v>
      </c>
      <c r="D68" t="s">
        <v>52</v>
      </c>
      <c r="E68" t="s">
        <v>174</v>
      </c>
      <c r="L68" s="3">
        <v>21</v>
      </c>
      <c r="M68" s="3" t="s">
        <v>123</v>
      </c>
      <c r="N68" s="3" t="s">
        <v>232</v>
      </c>
      <c r="O68" s="3" t="s">
        <v>71</v>
      </c>
      <c r="P68" s="32" t="str">
        <f t="shared" si="1"/>
        <v/>
      </c>
      <c r="Q68" s="36" t="s">
        <v>161</v>
      </c>
      <c r="R68" s="36" t="s">
        <v>123</v>
      </c>
      <c r="S68" s="3" t="s">
        <v>56</v>
      </c>
      <c r="T68" s="7">
        <v>1</v>
      </c>
      <c r="U68" s="3"/>
    </row>
    <row r="69" spans="1:21" ht="21" x14ac:dyDescent="0.35">
      <c r="B69">
        <v>17</v>
      </c>
      <c r="C69" t="s">
        <v>72</v>
      </c>
      <c r="D69" t="s">
        <v>72</v>
      </c>
      <c r="E69" t="s">
        <v>174</v>
      </c>
      <c r="L69" s="3">
        <v>20</v>
      </c>
      <c r="M69" s="3" t="s">
        <v>124</v>
      </c>
      <c r="N69" s="3" t="s">
        <v>231</v>
      </c>
      <c r="O69" s="3" t="s">
        <v>55</v>
      </c>
      <c r="P69" s="32" t="str">
        <f t="shared" si="1"/>
        <v/>
      </c>
      <c r="Q69" s="36" t="s">
        <v>7</v>
      </c>
      <c r="R69" s="36" t="s">
        <v>124</v>
      </c>
      <c r="S69" s="3" t="s">
        <v>55</v>
      </c>
      <c r="T69" s="7">
        <v>1</v>
      </c>
      <c r="U69" s="3"/>
    </row>
    <row r="70" spans="1:21" ht="21" x14ac:dyDescent="0.35">
      <c r="A70" t="s">
        <v>87</v>
      </c>
      <c r="L70" s="3">
        <v>25</v>
      </c>
      <c r="M70" s="3" t="s">
        <v>142</v>
      </c>
      <c r="N70" s="3" t="s">
        <v>193</v>
      </c>
      <c r="O70" s="3" t="s">
        <v>71</v>
      </c>
      <c r="P70" s="32" t="str">
        <f t="shared" si="1"/>
        <v/>
      </c>
      <c r="Q70" s="36" t="s">
        <v>153</v>
      </c>
      <c r="R70" s="36" t="s">
        <v>142</v>
      </c>
      <c r="S70" s="3" t="s">
        <v>56</v>
      </c>
      <c r="T70" s="7">
        <v>1</v>
      </c>
      <c r="U70" s="3"/>
    </row>
    <row r="71" spans="1:21" ht="21" x14ac:dyDescent="0.35">
      <c r="B71">
        <v>18</v>
      </c>
      <c r="C71" t="s">
        <v>124</v>
      </c>
      <c r="D71" t="s">
        <v>229</v>
      </c>
      <c r="E71" t="s">
        <v>174</v>
      </c>
      <c r="L71" s="3">
        <v>26</v>
      </c>
      <c r="M71" s="3" t="s">
        <v>143</v>
      </c>
      <c r="N71" s="3" t="s">
        <v>193</v>
      </c>
      <c r="O71" s="3" t="s">
        <v>55</v>
      </c>
      <c r="P71" s="32" t="str">
        <f t="shared" si="1"/>
        <v/>
      </c>
      <c r="Q71" s="36" t="s">
        <v>153</v>
      </c>
      <c r="R71" s="36" t="s">
        <v>143</v>
      </c>
      <c r="S71" s="3" t="s">
        <v>55</v>
      </c>
      <c r="T71" s="7">
        <v>1</v>
      </c>
      <c r="U71" s="3"/>
    </row>
    <row r="72" spans="1:21" ht="21" x14ac:dyDescent="0.35">
      <c r="B72">
        <v>19</v>
      </c>
      <c r="C72" t="s">
        <v>118</v>
      </c>
      <c r="E72" t="s">
        <v>174</v>
      </c>
      <c r="F72" t="s">
        <v>230</v>
      </c>
      <c r="L72" s="3">
        <v>23</v>
      </c>
      <c r="M72" s="3" t="s">
        <v>144</v>
      </c>
      <c r="N72" s="3" t="s">
        <v>162</v>
      </c>
      <c r="O72" s="3" t="s">
        <v>55</v>
      </c>
      <c r="P72" s="32" t="str">
        <f t="shared" si="1"/>
        <v/>
      </c>
      <c r="Q72" s="36" t="s">
        <v>162</v>
      </c>
      <c r="R72" s="36" t="s">
        <v>144</v>
      </c>
      <c r="S72" s="3" t="s">
        <v>55</v>
      </c>
      <c r="T72" s="7">
        <v>1</v>
      </c>
      <c r="U72" s="3"/>
    </row>
    <row r="73" spans="1:21" ht="21" x14ac:dyDescent="0.4">
      <c r="B73">
        <v>20</v>
      </c>
      <c r="C73" t="s">
        <v>124</v>
      </c>
      <c r="D73" t="s">
        <v>231</v>
      </c>
      <c r="E73" t="s">
        <v>172</v>
      </c>
      <c r="G73" t="s">
        <v>179</v>
      </c>
      <c r="L73" s="39" t="s">
        <v>241</v>
      </c>
      <c r="M73" s="3" t="s">
        <v>145</v>
      </c>
      <c r="N73" s="3" t="s">
        <v>200</v>
      </c>
      <c r="O73" s="3" t="s">
        <v>247</v>
      </c>
      <c r="P73" s="32" t="str">
        <f t="shared" si="1"/>
        <v/>
      </c>
      <c r="Q73" s="36" t="s">
        <v>155</v>
      </c>
      <c r="R73" s="36" t="s">
        <v>145</v>
      </c>
      <c r="S73" s="3" t="s">
        <v>169</v>
      </c>
      <c r="T73" s="7">
        <v>0</v>
      </c>
      <c r="U73" s="28" t="s">
        <v>170</v>
      </c>
    </row>
    <row r="74" spans="1:21" ht="21" x14ac:dyDescent="0.4">
      <c r="B74">
        <v>21</v>
      </c>
      <c r="C74" t="s">
        <v>123</v>
      </c>
      <c r="D74" t="s">
        <v>232</v>
      </c>
      <c r="E74" t="s">
        <v>174</v>
      </c>
      <c r="L74" s="39" t="s">
        <v>244</v>
      </c>
      <c r="M74" s="3" t="s">
        <v>146</v>
      </c>
      <c r="N74" s="3" t="s">
        <v>200</v>
      </c>
      <c r="O74" s="3" t="s">
        <v>247</v>
      </c>
      <c r="P74" s="32" t="str">
        <f t="shared" si="1"/>
        <v/>
      </c>
      <c r="Q74" s="36" t="s">
        <v>155</v>
      </c>
      <c r="R74" s="36" t="s">
        <v>146</v>
      </c>
      <c r="S74" s="3" t="s">
        <v>169</v>
      </c>
      <c r="T74" s="7">
        <v>0</v>
      </c>
      <c r="U74" s="28" t="s">
        <v>170</v>
      </c>
    </row>
    <row r="75" spans="1:21" ht="21" x14ac:dyDescent="0.35">
      <c r="B75">
        <v>22</v>
      </c>
      <c r="C75" t="s">
        <v>234</v>
      </c>
      <c r="D75" t="s">
        <v>129</v>
      </c>
      <c r="E75" t="s">
        <v>172</v>
      </c>
      <c r="F75" t="s">
        <v>235</v>
      </c>
      <c r="G75" t="s">
        <v>236</v>
      </c>
      <c r="H75" t="s">
        <v>237</v>
      </c>
      <c r="J75" t="s">
        <v>194</v>
      </c>
      <c r="K75" t="s">
        <v>195</v>
      </c>
      <c r="L75" s="3">
        <v>22</v>
      </c>
      <c r="M75" s="3" t="s">
        <v>129</v>
      </c>
      <c r="N75" s="3" t="s">
        <v>163</v>
      </c>
      <c r="O75" s="3" t="s">
        <v>55</v>
      </c>
      <c r="P75" s="32" t="str">
        <f t="shared" si="1"/>
        <v/>
      </c>
      <c r="Q75" s="36" t="s">
        <v>163</v>
      </c>
      <c r="R75" s="36" t="s">
        <v>129</v>
      </c>
      <c r="S75" s="3" t="s">
        <v>55</v>
      </c>
      <c r="T75" s="7">
        <v>1</v>
      </c>
      <c r="U75" s="3"/>
    </row>
    <row r="76" spans="1:21" ht="21" x14ac:dyDescent="0.35">
      <c r="A76" t="s">
        <v>88</v>
      </c>
      <c r="L76" s="3">
        <v>18</v>
      </c>
      <c r="M76" s="3" t="s">
        <v>124</v>
      </c>
      <c r="N76" s="3" t="s">
        <v>229</v>
      </c>
      <c r="O76" s="3" t="s">
        <v>71</v>
      </c>
      <c r="P76" s="32" t="str">
        <f t="shared" si="1"/>
        <v/>
      </c>
      <c r="Q76" s="36" t="s">
        <v>164</v>
      </c>
      <c r="R76" s="36" t="s">
        <v>124</v>
      </c>
      <c r="S76" s="3" t="s">
        <v>56</v>
      </c>
      <c r="T76" s="7">
        <v>1</v>
      </c>
      <c r="U76" s="3"/>
    </row>
    <row r="77" spans="1:21" ht="21" x14ac:dyDescent="0.35">
      <c r="A77" t="s">
        <v>82</v>
      </c>
      <c r="L77" s="3">
        <v>24</v>
      </c>
      <c r="M77" s="3" t="s">
        <v>147</v>
      </c>
      <c r="N77" s="3" t="s">
        <v>238</v>
      </c>
      <c r="O77" s="3" t="s">
        <v>55</v>
      </c>
      <c r="P77" s="32" t="str">
        <f t="shared" si="1"/>
        <v/>
      </c>
      <c r="Q77" s="36" t="s">
        <v>165</v>
      </c>
      <c r="R77" s="36" t="s">
        <v>147</v>
      </c>
      <c r="S77" s="3" t="s">
        <v>55</v>
      </c>
      <c r="T77" s="7">
        <v>1</v>
      </c>
      <c r="U77" s="3"/>
    </row>
    <row r="78" spans="1:21" ht="21" x14ac:dyDescent="0.35">
      <c r="B78">
        <v>24</v>
      </c>
      <c r="C78" t="s">
        <v>147</v>
      </c>
      <c r="D78" t="s">
        <v>238</v>
      </c>
      <c r="E78" t="s">
        <v>172</v>
      </c>
      <c r="F78" t="s">
        <v>239</v>
      </c>
      <c r="L78" s="3">
        <v>29</v>
      </c>
      <c r="M78" s="3" t="s">
        <v>148</v>
      </c>
      <c r="N78" s="3" t="s">
        <v>240</v>
      </c>
      <c r="O78" s="3" t="s">
        <v>55</v>
      </c>
      <c r="P78" s="32" t="str">
        <f t="shared" si="1"/>
        <v/>
      </c>
      <c r="Q78" s="36" t="s">
        <v>166</v>
      </c>
      <c r="R78" s="36" t="s">
        <v>148</v>
      </c>
      <c r="S78" s="3" t="s">
        <v>55</v>
      </c>
      <c r="T78" s="7">
        <v>1</v>
      </c>
      <c r="U78" s="3"/>
    </row>
    <row r="79" spans="1:21" ht="21" x14ac:dyDescent="0.4">
      <c r="B79">
        <v>25</v>
      </c>
      <c r="C79" t="s">
        <v>142</v>
      </c>
      <c r="D79" t="s">
        <v>193</v>
      </c>
      <c r="E79" t="s">
        <v>174</v>
      </c>
      <c r="F79" t="s">
        <v>206</v>
      </c>
      <c r="H79" t="s">
        <v>194</v>
      </c>
      <c r="I79" t="s">
        <v>195</v>
      </c>
      <c r="J79" t="s">
        <v>196</v>
      </c>
      <c r="P79" s="32" t="str">
        <f t="shared" si="1"/>
        <v/>
      </c>
      <c r="Q79" s="68" t="s">
        <v>42</v>
      </c>
      <c r="R79" s="68"/>
      <c r="S79" s="68"/>
      <c r="T79" s="43"/>
      <c r="U79" s="44"/>
    </row>
    <row r="80" spans="1:21" ht="21" x14ac:dyDescent="0.4">
      <c r="B80">
        <v>26</v>
      </c>
      <c r="C80" t="s">
        <v>143</v>
      </c>
      <c r="D80" t="s">
        <v>193</v>
      </c>
      <c r="E80" t="s">
        <v>172</v>
      </c>
      <c r="F80" t="s">
        <v>206</v>
      </c>
      <c r="H80" t="s">
        <v>194</v>
      </c>
      <c r="I80" t="s">
        <v>195</v>
      </c>
      <c r="J80" t="s">
        <v>196</v>
      </c>
      <c r="P80" s="32" t="str">
        <f t="shared" si="1"/>
        <v/>
      </c>
      <c r="R80" s="81" t="s">
        <v>134</v>
      </c>
      <c r="S80" s="82"/>
      <c r="T80" s="9">
        <f>25+17</f>
        <v>42</v>
      </c>
      <c r="U80" s="31" t="s">
        <v>167</v>
      </c>
    </row>
    <row r="81" spans="2:21" ht="21" x14ac:dyDescent="0.4">
      <c r="B81">
        <v>27</v>
      </c>
      <c r="C81" t="s">
        <v>140</v>
      </c>
      <c r="D81" t="s">
        <v>198</v>
      </c>
      <c r="E81" t="s">
        <v>174</v>
      </c>
      <c r="F81" t="s">
        <v>230</v>
      </c>
      <c r="P81" s="32" t="str">
        <f t="shared" si="1"/>
        <v/>
      </c>
      <c r="R81" s="81" t="s">
        <v>135</v>
      </c>
      <c r="S81" s="82"/>
      <c r="T81" s="9">
        <f>16+SUM(T64:T78)</f>
        <v>29</v>
      </c>
      <c r="U81" s="18" t="str">
        <f>"@ "&amp;"$14.00"</f>
        <v>@ $14.00</v>
      </c>
    </row>
    <row r="82" spans="2:21" ht="21" x14ac:dyDescent="0.4">
      <c r="B82">
        <v>28</v>
      </c>
      <c r="C82" t="s">
        <v>141</v>
      </c>
      <c r="D82" t="s">
        <v>198</v>
      </c>
      <c r="E82" t="s">
        <v>174</v>
      </c>
      <c r="F82" t="s">
        <v>230</v>
      </c>
      <c r="P82" s="32" t="str">
        <f t="shared" si="1"/>
        <v/>
      </c>
      <c r="R82" s="81" t="s">
        <v>43</v>
      </c>
      <c r="S82" s="82"/>
      <c r="T82" s="9">
        <v>2</v>
      </c>
      <c r="U82" s="21" t="s">
        <v>54</v>
      </c>
    </row>
    <row r="83" spans="2:21" ht="21" x14ac:dyDescent="0.4">
      <c r="B83">
        <v>29</v>
      </c>
      <c r="C83" t="s">
        <v>148</v>
      </c>
      <c r="D83" t="s">
        <v>240</v>
      </c>
      <c r="E83" t="s">
        <v>172</v>
      </c>
      <c r="F83" t="s">
        <v>230</v>
      </c>
      <c r="P83" s="32" t="str">
        <f t="shared" si="1"/>
        <v/>
      </c>
      <c r="R83" s="81" t="s">
        <v>51</v>
      </c>
      <c r="S83" s="82"/>
      <c r="T83" s="9">
        <f>SUM(T80:T82)</f>
        <v>73</v>
      </c>
      <c r="U83" s="18"/>
    </row>
    <row r="84" spans="2:21" ht="21" x14ac:dyDescent="0.4">
      <c r="B84">
        <v>30</v>
      </c>
      <c r="C84" t="s">
        <v>139</v>
      </c>
      <c r="D84" t="s">
        <v>203</v>
      </c>
      <c r="E84" t="s">
        <v>174</v>
      </c>
      <c r="F84" t="s">
        <v>233</v>
      </c>
      <c r="P84" s="32" t="str">
        <f t="shared" si="1"/>
        <v/>
      </c>
      <c r="Q84" s="68" t="s">
        <v>48</v>
      </c>
      <c r="R84" s="68"/>
      <c r="S84" s="68"/>
      <c r="T84" s="43"/>
      <c r="U84" s="44"/>
    </row>
    <row r="85" spans="2:21" ht="21" x14ac:dyDescent="0.4">
      <c r="B85" t="s">
        <v>241</v>
      </c>
      <c r="C85" t="s">
        <v>145</v>
      </c>
      <c r="D85" t="s">
        <v>200</v>
      </c>
      <c r="E85" t="s">
        <v>64</v>
      </c>
      <c r="F85" t="s">
        <v>233</v>
      </c>
      <c r="H85" t="s">
        <v>242</v>
      </c>
      <c r="I85" t="s">
        <v>243</v>
      </c>
      <c r="N85" s="3" t="s">
        <v>249</v>
      </c>
      <c r="O85" s="40">
        <f>COUNTIF(O2:O78,"Beef Tips with egg noodles")+4</f>
        <v>42</v>
      </c>
      <c r="P85" s="32" t="str">
        <f t="shared" si="1"/>
        <v>YES</v>
      </c>
      <c r="R85" s="80" t="s">
        <v>77</v>
      </c>
      <c r="S85" s="80"/>
      <c r="T85" s="9">
        <f>COUNTIF($S$2:$S$78,"Beef tips with egg noodles")+4</f>
        <v>39</v>
      </c>
    </row>
    <row r="86" spans="2:21" ht="21" x14ac:dyDescent="0.4">
      <c r="B86" t="s">
        <v>244</v>
      </c>
      <c r="C86" t="s">
        <v>146</v>
      </c>
      <c r="D86" t="s">
        <v>200</v>
      </c>
      <c r="E86" t="s">
        <v>64</v>
      </c>
      <c r="F86" t="s">
        <v>233</v>
      </c>
      <c r="H86" t="s">
        <v>242</v>
      </c>
      <c r="I86" t="s">
        <v>243</v>
      </c>
      <c r="N86" s="3" t="s">
        <v>248</v>
      </c>
      <c r="O86" s="40">
        <f>COUNTIF(O2:O78,"Chicken Chef Salad")</f>
        <v>29</v>
      </c>
      <c r="P86" s="32" t="str">
        <f t="shared" si="1"/>
        <v>YES</v>
      </c>
      <c r="R86" s="80" t="s">
        <v>76</v>
      </c>
      <c r="S86" s="80"/>
      <c r="T86" s="9">
        <f>COUNTIF($S$2:$S$78,"Chicken chef salad")</f>
        <v>32</v>
      </c>
    </row>
    <row r="87" spans="2:21" ht="21" x14ac:dyDescent="0.4">
      <c r="N87" s="3"/>
      <c r="O87" s="40">
        <f>SUM(O85:O86)</f>
        <v>71</v>
      </c>
      <c r="P87" s="32" t="str">
        <f t="shared" si="1"/>
        <v>YES</v>
      </c>
      <c r="R87" s="80" t="s">
        <v>168</v>
      </c>
      <c r="S87" s="80" t="s">
        <v>78</v>
      </c>
      <c r="T87" s="9">
        <f>+T85+T86</f>
        <v>71</v>
      </c>
    </row>
  </sheetData>
  <sortState xmlns:xlrd2="http://schemas.microsoft.com/office/spreadsheetml/2017/richdata2" ref="L64:O77">
    <sortCondition ref="N64:N77"/>
  </sortState>
  <mergeCells count="17">
    <mergeCell ref="L1:O1"/>
    <mergeCell ref="Q1:S1"/>
    <mergeCell ref="Q47:S47"/>
    <mergeCell ref="Q62:S62"/>
    <mergeCell ref="Q79:S79"/>
    <mergeCell ref="R44:S44"/>
    <mergeCell ref="R45:S45"/>
    <mergeCell ref="R46:S46"/>
    <mergeCell ref="Q61:R61"/>
    <mergeCell ref="Q84:S84"/>
    <mergeCell ref="R85:S85"/>
    <mergeCell ref="R86:S86"/>
    <mergeCell ref="R87:S87"/>
    <mergeCell ref="R80:S80"/>
    <mergeCell ref="R81:S81"/>
    <mergeCell ref="R82:S82"/>
    <mergeCell ref="R83:S83"/>
  </mergeCells>
  <pageMargins left="0.7" right="0.7" top="0.75" bottom="0.75" header="0.3" footer="0.3"/>
  <pageSetup scale="76" fitToHeight="0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Sheet3</vt:lpstr>
      <vt:lpstr>Cadets</vt:lpstr>
      <vt:lpstr>Members</vt:lpstr>
      <vt:lpstr>Sheet1</vt:lpstr>
      <vt:lpstr>Members!Print_Area</vt:lpstr>
      <vt:lpstr>Sheet1!Print_Area</vt:lpstr>
      <vt:lpstr>Members!Print_Titles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2022-05-04T21:29:27Z</cp:lastPrinted>
  <dcterms:created xsi:type="dcterms:W3CDTF">2020-08-30T14:40:31Z</dcterms:created>
  <dcterms:modified xsi:type="dcterms:W3CDTF">2022-05-04T21:33:06Z</dcterms:modified>
</cp:coreProperties>
</file>