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 reservations\"/>
    </mc:Choice>
  </mc:AlternateContent>
  <xr:revisionPtr revIDLastSave="0" documentId="8_{BE7C8D32-B5E3-436F-B58D-F4246D9A5B4F}" xr6:coauthVersionLast="47" xr6:coauthVersionMax="47" xr10:uidLastSave="{00000000-0000-0000-0000-000000000000}"/>
  <bookViews>
    <workbookView xWindow="24108" yWindow="516" windowWidth="18600" windowHeight="9960" xr2:uid="{F3A7BF6B-FDB3-4EF6-BA9E-5F1F625F1ACE}"/>
  </bookViews>
  <sheets>
    <sheet name="Reservations" sheetId="2" r:id="rId1"/>
    <sheet name="Sort Here" sheetId="1" r:id="rId2"/>
  </sheets>
  <definedNames>
    <definedName name="_xlnm._FilterDatabase" localSheetId="0" hidden="1">Reservations!$A$2:$F$28</definedName>
    <definedName name="_xlnm._FilterDatabase" localSheetId="1" hidden="1">'Sort Here'!#REF!</definedName>
    <definedName name="_xlnm.Print_Area" localSheetId="0">Reservations!$A$1:$G$72</definedName>
    <definedName name="_xlnm.Print_Area" localSheetId="1">'Sort Here'!#REF!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2" l="1"/>
  <c r="D38" i="2"/>
  <c r="C38" i="2"/>
  <c r="L2" i="2"/>
  <c r="J2" i="2"/>
  <c r="A1" i="2"/>
  <c r="D52" i="2"/>
  <c r="D50" i="2"/>
  <c r="A57" i="2" s="1"/>
  <c r="B57" i="2" s="1"/>
  <c r="G38" i="2"/>
  <c r="F38" i="2"/>
  <c r="E52" i="2"/>
  <c r="E53" i="2"/>
  <c r="E51" i="2"/>
  <c r="E50" i="2"/>
  <c r="F50" i="2" l="1"/>
  <c r="A66" i="2"/>
  <c r="A58" i="2"/>
  <c r="B66" i="2" l="1"/>
  <c r="A67" i="2"/>
  <c r="A59" i="2"/>
  <c r="B58" i="2"/>
  <c r="A68" i="2" l="1"/>
  <c r="B67" i="2"/>
  <c r="B59" i="2"/>
  <c r="A60" i="2"/>
  <c r="B68" i="2" l="1"/>
  <c r="A69" i="2"/>
  <c r="B60" i="2"/>
  <c r="A61" i="2"/>
  <c r="B69" i="2" l="1"/>
  <c r="A70" i="2"/>
  <c r="B61" i="2"/>
  <c r="A62" i="2"/>
  <c r="B70" i="2" l="1"/>
  <c r="A71" i="2"/>
  <c r="B62" i="2"/>
  <c r="A63" i="2"/>
  <c r="B63" i="2" l="1"/>
  <c r="C57" i="2"/>
  <c r="B71" i="2"/>
  <c r="A72" i="2"/>
  <c r="B72" i="2" l="1"/>
  <c r="C66" i="2"/>
  <c r="D57" i="2"/>
  <c r="C58" i="2"/>
  <c r="D66" i="2" l="1"/>
  <c r="C67" i="2"/>
  <c r="D58" i="2"/>
  <c r="C59" i="2"/>
  <c r="D67" i="2" l="1"/>
  <c r="C68" i="2"/>
  <c r="D59" i="2"/>
  <c r="C60" i="2"/>
  <c r="D60" i="2" l="1"/>
  <c r="C61" i="2"/>
  <c r="D68" i="2"/>
  <c r="C69" i="2"/>
  <c r="D69" i="2" l="1"/>
  <c r="C70" i="2"/>
  <c r="D61" i="2"/>
  <c r="C62" i="2"/>
  <c r="D62" i="2" l="1"/>
  <c r="C63" i="2"/>
  <c r="D70" i="2"/>
  <c r="C71" i="2"/>
  <c r="D71" i="2" l="1"/>
  <c r="C72" i="2"/>
  <c r="D63" i="2"/>
  <c r="E57" i="2"/>
  <c r="D72" i="2" l="1"/>
  <c r="E66" i="2"/>
  <c r="F57" i="2"/>
  <c r="E58" i="2"/>
  <c r="F58" i="2" l="1"/>
  <c r="E59" i="2"/>
  <c r="F66" i="2"/>
  <c r="E67" i="2"/>
  <c r="F59" i="2" l="1"/>
  <c r="E60" i="2"/>
  <c r="F67" i="2"/>
  <c r="E68" i="2"/>
  <c r="F60" i="2" l="1"/>
  <c r="E61" i="2"/>
  <c r="F68" i="2"/>
  <c r="E69" i="2"/>
  <c r="F69" i="2" l="1"/>
  <c r="E70" i="2"/>
  <c r="F61" i="2"/>
  <c r="E62" i="2"/>
  <c r="F62" i="2" l="1"/>
  <c r="E63" i="2"/>
  <c r="F63" i="2" s="1"/>
  <c r="F70" i="2"/>
  <c r="E71" i="2"/>
  <c r="F71" i="2" l="1"/>
  <c r="E72" i="2"/>
  <c r="F72" i="2" s="1"/>
</calcChain>
</file>

<file path=xl/sharedStrings.xml><?xml version="1.0" encoding="utf-8"?>
<sst xmlns="http://schemas.openxmlformats.org/spreadsheetml/2006/main" count="216" uniqueCount="106">
  <si>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</si>
  <si>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</si>
  <si>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</si>
  <si>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</si>
  <si>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</si>
  <si>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</si>
  <si>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</si>
  <si>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</si>
  <si>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</si>
  <si>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</si>
  <si>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</si>
  <si>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</si>
  <si>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</si>
  <si>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</si>
  <si>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$ 0.00</t>
  </si>
  <si>
    <t>Meal Payment Calculator - How much will we pay the FWYC @$14.50/meal?</t>
  </si>
  <si>
    <t>Reservations by Type</t>
  </si>
  <si>
    <t>Date of meeting:</t>
  </si>
  <si>
    <t>Birthdays</t>
  </si>
  <si>
    <t>Meeting Only</t>
  </si>
  <si>
    <t>2024
Dues Owed</t>
  </si>
  <si>
    <t>Owe Dues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</si>
  <si>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</si>
  <si>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Totals →</t>
  </si>
  <si>
    <t>Total Meals</t>
  </si>
  <si>
    <t>Dues Owed:</t>
  </si>
  <si>
    <t>Preference</t>
  </si>
  <si>
    <t>&lt;-Change Date to Next Meeting</t>
  </si>
  <si>
    <t>Steps</t>
  </si>
  <si>
    <t>3. Click on Sort &amp; Filter and select A to Z</t>
  </si>
  <si>
    <t>4. Delete column B with email addresses</t>
  </si>
  <si>
    <t>5. Highlighe Column D and use Find and Replace to find "I'll have the buffet" with "Meal"</t>
  </si>
  <si>
    <t>5. Remove No or 0 from Column E.  Edit name of guest as necessary</t>
  </si>
  <si>
    <t>Birth Month</t>
  </si>
  <si>
    <t>7. Copy all data on the Sort Here page</t>
  </si>
  <si>
    <t>8. Paste info in cell A3 of Reservations tab</t>
  </si>
  <si>
    <t>9. Copy this cell -&gt;</t>
  </si>
  <si>
    <t>10. Place an "X" for those who owe dues</t>
  </si>
  <si>
    <t>12. Print it as a .pdf and send to Dan, Fran and Doug</t>
  </si>
  <si>
    <r>
      <t xml:space="preserve">0. Go to https://accounts.google.com. Enter nwfreservations@gmail.com, use password </t>
    </r>
    <r>
      <rPr>
        <b/>
        <sz val="11"/>
        <color theme="1"/>
        <rFont val="Calibri"/>
        <family val="2"/>
        <scheme val="minor"/>
      </rPr>
      <t>fredanddick17</t>
    </r>
  </si>
  <si>
    <t>11. Save completed spreadsheet with new file name (e.g., February2024_Reservations.xlsx)</t>
  </si>
  <si>
    <t>1. From the Google sheet, copy cells B5 through cells IXX (just to last permanent reservation.</t>
  </si>
  <si>
    <t>2. Paste to cell A1 in "Sort Here" tab in this spreadsheet. Delete unnecessary rows.</t>
  </si>
  <si>
    <t>6. Delete columns R and F</t>
  </si>
  <si>
    <t>to those who have birthdays in the Paid cell. Refer back to Google sheet if necessary.</t>
  </si>
  <si>
    <t>Westfall</t>
  </si>
  <si>
    <t>Fred</t>
  </si>
  <si>
    <t>Comer</t>
  </si>
  <si>
    <t>Richard</t>
  </si>
  <si>
    <t>Jasen</t>
  </si>
  <si>
    <t>Kelly</t>
  </si>
  <si>
    <t>Matheson</t>
  </si>
  <si>
    <t>Les</t>
  </si>
  <si>
    <t>Singleton</t>
  </si>
  <si>
    <t>Paul</t>
  </si>
  <si>
    <t>Hoberman</t>
  </si>
  <si>
    <t>Errol</t>
  </si>
  <si>
    <t>Gramm</t>
  </si>
  <si>
    <t>Bob</t>
  </si>
  <si>
    <t>Kirby</t>
  </si>
  <si>
    <t>Kevin</t>
  </si>
  <si>
    <t>Vanderburg</t>
  </si>
  <si>
    <t>Kathy</t>
  </si>
  <si>
    <t>Brigman</t>
  </si>
  <si>
    <t>Marvin</t>
  </si>
  <si>
    <t>Hanks</t>
  </si>
  <si>
    <t>George</t>
  </si>
  <si>
    <t>Babington</t>
  </si>
  <si>
    <t>William</t>
  </si>
  <si>
    <t>Watson</t>
  </si>
  <si>
    <t>Jeff</t>
  </si>
  <si>
    <t>Frakes</t>
  </si>
  <si>
    <t>Bernie</t>
  </si>
  <si>
    <t>Hamilton</t>
  </si>
  <si>
    <t>Ronald</t>
  </si>
  <si>
    <t>Azar</t>
  </si>
  <si>
    <t>Tom</t>
  </si>
  <si>
    <t>Goldstein</t>
  </si>
  <si>
    <t>Frank</t>
  </si>
  <si>
    <t>Bundy</t>
  </si>
  <si>
    <t>Randall</t>
  </si>
  <si>
    <t>Hendricks</t>
  </si>
  <si>
    <t>Fran</t>
  </si>
  <si>
    <t>Fisher</t>
  </si>
  <si>
    <t>Howard</t>
  </si>
  <si>
    <t>Allen</t>
  </si>
  <si>
    <t>Meal</t>
  </si>
  <si>
    <t>Carol Babington</t>
  </si>
  <si>
    <t>Victoria Hansen</t>
  </si>
  <si>
    <t>X</t>
  </si>
  <si>
    <t>Merkel</t>
  </si>
  <si>
    <t>Chuck</t>
  </si>
  <si>
    <t>Brown</t>
  </si>
  <si>
    <t>Dam</t>
  </si>
  <si>
    <t>Chicceralli</t>
  </si>
  <si>
    <t>Elvira</t>
  </si>
  <si>
    <t>Meeting only</t>
  </si>
  <si>
    <t>non-member</t>
  </si>
  <si>
    <t>new member</t>
  </si>
  <si>
    <t>Stauffer</t>
  </si>
  <si>
    <t>Doug</t>
  </si>
  <si>
    <t>Alexander</t>
  </si>
  <si>
    <t>Ray</t>
  </si>
  <si>
    <t>Martinez Rivera</t>
  </si>
  <si>
    <t>MSGT</t>
  </si>
  <si>
    <t>Total  Attending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</si>
</sst>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mmmm\ d\,\ yyyy;@"/>
  </numFmts>
  <fonts count="2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3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44" fontId="13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64" fontId="16" fillId="0" borderId="4" xfId="0" applyNumberFormat="1" applyFont="1" applyBorder="1"/>
    <xf numFmtId="0" fontId="9" fillId="0" borderId="1" xfId="0" applyFont="1" applyBorder="1" applyAlignment="1">
      <alignment vertical="center"/>
    </xf>
    <xf numFmtId="14" fontId="9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8" fillId="3" borderId="1" xfId="0" applyFont="1" applyFill="1" applyBorder="1"/>
    <xf numFmtId="0" fontId="10" fillId="0" borderId="0" xfId="0" applyFont="1"/>
    <xf numFmtId="0" fontId="10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164" fontId="17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N72"/>
  <sheetViews>
    <sheetView tabSelected="1" zoomScaleNormal="100" workbookViewId="0">
      <selection activeCell="G18" sqref="G18"/>
    </sheetView>
  </sheetViews>
  <sheetFormatPr defaultRowHeight="15" x14ac:dyDescent="0.25"/>
  <cols>
    <col min="1" max="1" width="28" style="4" bestFit="1" customWidth="1"/>
    <col min="2" max="2" width="13.5703125" style="4" customWidth="1"/>
    <col min="3" max="3" width="18.7109375" style="15" customWidth="1"/>
    <col min="4" max="4" width="22.5703125" style="4" bestFit="1" customWidth="1"/>
    <col min="5" max="5" width="18.140625" style="4" customWidth="1"/>
    <col min="6" max="6" width="13.5703125" style="15" bestFit="1" customWidth="1"/>
    <col min="7" max="7" width="11.7109375" style="50" bestFit="1" customWidth="1"/>
    <col min="9" max="9" width="18.85546875" customWidth="1"/>
    <col min="10" max="10" width="12.140625" customWidth="1"/>
    <col min="11" max="11" width="10.5703125" bestFit="1" customWidth="1"/>
    <col min="12" max="12" width="4" customWidth="1"/>
    <col min="13" max="13" width="11.7109375" bestFit="1" customWidth="1"/>
    <col min="14" max="14" width="4.28515625" customWidth="1"/>
  </cols>
  <sheetData>
    <row r="1" spans="1:14" ht="26.25" x14ac:dyDescent="0.4">
      <c r="A1" s="55" t="str">
        <f>"NWFMOA Lunch Meeting on "&amp;TEXT(J1,"mmmm")&amp;" "&amp;TEXT(J1,"d")&amp;", "&amp;TEXT(J1,"yyyy")</f>
        <v>NWFMOA Lunch Meeting on January 2, 2025</v>
      </c>
      <c r="B1" s="55"/>
      <c r="C1" s="55"/>
      <c r="D1" s="55"/>
      <c r="E1" s="55"/>
      <c r="F1" s="55"/>
      <c r="G1" s="55"/>
      <c r="H1" s="33"/>
      <c r="I1" s="34" t="s">
        <v>17</v>
      </c>
      <c r="J1" s="35">
        <v>45659</v>
      </c>
      <c r="K1" s="54" t="s">
        <v>27</v>
      </c>
      <c r="L1" s="54"/>
      <c r="M1" s="54"/>
      <c r="N1" s="54"/>
    </row>
    <row r="2" spans="1:14" ht="30" x14ac:dyDescent="0.25">
      <c r="A2" s="11" t="s">
        <v>0</v>
      </c>
      <c r="B2" s="11" t="s">
        <v>1</v>
      </c>
      <c r="C2" s="11" t="s">
        <v>26</v>
      </c>
      <c r="D2" s="11" t="s">
        <v>10</v>
      </c>
      <c r="E2" s="11" t="s">
        <v>3</v>
      </c>
      <c r="F2" s="9" t="s">
        <v>4</v>
      </c>
      <c r="G2" s="11" t="s">
        <v>20</v>
      </c>
      <c r="I2" s="7" t="s">
        <v>18</v>
      </c>
      <c r="J2" s="8">
        <f>COUNTA(F4:F28)</f>
        <v>6</v>
      </c>
      <c r="K2" s="7" t="s">
        <v>25</v>
      </c>
      <c r="L2" s="8">
        <f>COUNTIF(G3:G37,"x")</f>
        <v>2</v>
      </c>
    </row>
    <row r="3" spans="1:14" ht="21" x14ac:dyDescent="0.25">
      <c r="A3" s="13" t="s">
        <v>101</v>
      </c>
      <c r="B3" s="13" t="s">
        <v>102</v>
      </c>
      <c r="C3" s="1" t="s">
        <v>86</v>
      </c>
      <c r="D3" s="10"/>
      <c r="E3" s="1">
        <v>1</v>
      </c>
      <c r="F3" s="12"/>
      <c r="G3" s="44"/>
      <c r="I3" t="s">
        <v>28</v>
      </c>
    </row>
    <row r="4" spans="1:14" ht="21" x14ac:dyDescent="0.25">
      <c r="A4" s="13" t="s">
        <v>85</v>
      </c>
      <c r="B4" s="13" t="s">
        <v>58</v>
      </c>
      <c r="C4" s="1" t="s">
        <v>86</v>
      </c>
      <c r="D4" s="10"/>
      <c r="E4" s="1">
        <v>1</v>
      </c>
      <c r="F4" s="42" t="s">
        <v>33</v>
      </c>
      <c r="G4" s="44"/>
      <c r="I4" t="s">
        <v>39</v>
      </c>
    </row>
    <row r="5" spans="1:14" ht="26.25" customHeight="1" x14ac:dyDescent="0.35">
      <c r="A5" s="13" t="s">
        <v>75</v>
      </c>
      <c r="B5" s="13" t="s">
        <v>76</v>
      </c>
      <c r="C5" s="1" t="s">
        <v>86</v>
      </c>
      <c r="D5" s="10"/>
      <c r="E5" s="1">
        <v>1</v>
      </c>
      <c r="F5" s="12"/>
      <c r="G5" s="45"/>
      <c r="I5" s="40" t="s">
        <v>41</v>
      </c>
      <c r="K5" s="6"/>
    </row>
    <row r="6" spans="1:14" ht="26.25" customHeight="1" x14ac:dyDescent="0.35">
      <c r="A6" s="13" t="s">
        <v>67</v>
      </c>
      <c r="B6" s="13" t="s">
        <v>68</v>
      </c>
      <c r="C6" s="1" t="s">
        <v>86</v>
      </c>
      <c r="D6" s="7" t="s">
        <v>87</v>
      </c>
      <c r="E6" s="1">
        <v>2</v>
      </c>
      <c r="F6" s="52" t="s">
        <v>98</v>
      </c>
      <c r="G6" s="45"/>
      <c r="I6" s="40" t="s">
        <v>42</v>
      </c>
      <c r="J6" s="15"/>
      <c r="K6" s="6"/>
    </row>
    <row r="7" spans="1:14" ht="26.25" customHeight="1" x14ac:dyDescent="0.35">
      <c r="A7" s="13" t="s">
        <v>63</v>
      </c>
      <c r="B7" s="13" t="s">
        <v>64</v>
      </c>
      <c r="C7" s="1" t="s">
        <v>86</v>
      </c>
      <c r="D7" s="10"/>
      <c r="E7" s="1">
        <v>1</v>
      </c>
      <c r="F7" s="1"/>
      <c r="G7" s="45"/>
      <c r="I7" s="41" t="s">
        <v>29</v>
      </c>
      <c r="J7" s="15"/>
      <c r="K7" s="6"/>
    </row>
    <row r="8" spans="1:14" ht="26.25" customHeight="1" x14ac:dyDescent="0.25">
      <c r="A8" s="13" t="s">
        <v>92</v>
      </c>
      <c r="B8" s="13" t="s">
        <v>93</v>
      </c>
      <c r="C8" s="1" t="s">
        <v>86</v>
      </c>
      <c r="D8" s="10"/>
      <c r="E8" s="1">
        <v>1</v>
      </c>
      <c r="F8" s="1"/>
      <c r="G8" s="43"/>
      <c r="I8" s="40" t="s">
        <v>30</v>
      </c>
      <c r="K8" s="2"/>
    </row>
    <row r="9" spans="1:14" ht="26.25" customHeight="1" x14ac:dyDescent="0.35">
      <c r="A9" s="13" t="s">
        <v>79</v>
      </c>
      <c r="B9" s="13" t="s">
        <v>80</v>
      </c>
      <c r="C9" s="1" t="s">
        <v>86</v>
      </c>
      <c r="D9" s="10"/>
      <c r="E9" s="1">
        <v>1</v>
      </c>
      <c r="F9" s="42" t="s">
        <v>33</v>
      </c>
      <c r="G9" s="45"/>
      <c r="I9" s="41" t="s">
        <v>31</v>
      </c>
      <c r="K9" s="2"/>
    </row>
    <row r="10" spans="1:14" ht="26.25" customHeight="1" x14ac:dyDescent="0.35">
      <c r="A10" s="13" t="s">
        <v>94</v>
      </c>
      <c r="B10" s="13" t="s">
        <v>95</v>
      </c>
      <c r="C10" s="1" t="s">
        <v>19</v>
      </c>
      <c r="D10" s="10"/>
      <c r="E10" s="1">
        <v>1</v>
      </c>
      <c r="F10" s="42" t="s">
        <v>96</v>
      </c>
      <c r="G10" s="45"/>
      <c r="I10" s="41" t="s">
        <v>32</v>
      </c>
      <c r="J10" s="15"/>
      <c r="K10" s="2"/>
    </row>
    <row r="11" spans="1:14" ht="26.25" customHeight="1" x14ac:dyDescent="0.35">
      <c r="A11" s="13" t="s">
        <v>47</v>
      </c>
      <c r="B11" s="13" t="s">
        <v>48</v>
      </c>
      <c r="C11" s="1" t="s">
        <v>86</v>
      </c>
      <c r="D11" s="10"/>
      <c r="E11" s="1">
        <v>1</v>
      </c>
      <c r="F11" s="1"/>
      <c r="G11" s="45"/>
      <c r="I11" s="41" t="s">
        <v>43</v>
      </c>
      <c r="J11" s="15"/>
      <c r="K11" s="2"/>
    </row>
    <row r="12" spans="1:14" ht="26.25" customHeight="1" x14ac:dyDescent="0.35">
      <c r="A12" s="13" t="s">
        <v>83</v>
      </c>
      <c r="B12" s="13" t="s">
        <v>84</v>
      </c>
      <c r="C12" s="1" t="s">
        <v>86</v>
      </c>
      <c r="D12" s="10"/>
      <c r="E12" s="1">
        <v>1</v>
      </c>
      <c r="F12" s="1"/>
      <c r="G12" s="45"/>
      <c r="I12" s="41" t="s">
        <v>34</v>
      </c>
    </row>
    <row r="13" spans="1:14" ht="26.25" customHeight="1" x14ac:dyDescent="0.35">
      <c r="A13" s="13" t="s">
        <v>71</v>
      </c>
      <c r="B13" s="13" t="s">
        <v>72</v>
      </c>
      <c r="C13" s="1" t="s">
        <v>86</v>
      </c>
      <c r="D13" s="10"/>
      <c r="E13" s="1">
        <v>1</v>
      </c>
      <c r="F13" s="1"/>
      <c r="G13" s="45"/>
      <c r="I13" s="41" t="s">
        <v>35</v>
      </c>
      <c r="J13" s="15"/>
      <c r="K13" s="2"/>
    </row>
    <row r="14" spans="1:14" ht="21" x14ac:dyDescent="0.35">
      <c r="A14" s="13" t="s">
        <v>77</v>
      </c>
      <c r="B14" s="13" t="s">
        <v>78</v>
      </c>
      <c r="C14" s="1" t="s">
        <v>86</v>
      </c>
      <c r="D14" s="7"/>
      <c r="E14" s="1">
        <v>1</v>
      </c>
      <c r="F14" s="1"/>
      <c r="G14" s="45"/>
      <c r="I14" s="41" t="s">
        <v>36</v>
      </c>
      <c r="J14" s="39" t="s">
        <v>33</v>
      </c>
      <c r="K14" s="38" t="s">
        <v>44</v>
      </c>
    </row>
    <row r="15" spans="1:14" ht="21" x14ac:dyDescent="0.35">
      <c r="A15" s="13" t="s">
        <v>57</v>
      </c>
      <c r="B15" s="13" t="s">
        <v>58</v>
      </c>
      <c r="C15" s="1" t="s">
        <v>86</v>
      </c>
      <c r="D15" s="14"/>
      <c r="E15" s="1">
        <v>1</v>
      </c>
      <c r="F15" s="1"/>
      <c r="G15" s="45" t="s">
        <v>89</v>
      </c>
      <c r="I15" s="41" t="s">
        <v>37</v>
      </c>
    </row>
    <row r="16" spans="1:14" ht="21" x14ac:dyDescent="0.35">
      <c r="A16" s="13" t="s">
        <v>73</v>
      </c>
      <c r="B16" s="13" t="s">
        <v>74</v>
      </c>
      <c r="C16" s="1" t="s">
        <v>86</v>
      </c>
      <c r="D16" s="10"/>
      <c r="E16" s="1">
        <v>1</v>
      </c>
      <c r="F16" s="1"/>
      <c r="G16" s="45"/>
      <c r="I16" s="41" t="s">
        <v>40</v>
      </c>
    </row>
    <row r="17" spans="1:11" ht="21" x14ac:dyDescent="0.35">
      <c r="A17" s="13" t="s">
        <v>65</v>
      </c>
      <c r="B17" s="13" t="s">
        <v>66</v>
      </c>
      <c r="C17" s="1" t="s">
        <v>86</v>
      </c>
      <c r="D17" s="10"/>
      <c r="E17" s="1">
        <v>1</v>
      </c>
      <c r="F17" s="1"/>
      <c r="G17" s="45" t="s">
        <v>89</v>
      </c>
      <c r="I17" s="41" t="s">
        <v>38</v>
      </c>
      <c r="K17" s="2"/>
    </row>
    <row r="18" spans="1:11" ht="21" x14ac:dyDescent="0.25">
      <c r="A18" s="13" t="s">
        <v>81</v>
      </c>
      <c r="B18" s="13" t="s">
        <v>82</v>
      </c>
      <c r="C18" s="1" t="s">
        <v>86</v>
      </c>
      <c r="D18" s="10"/>
      <c r="E18" s="1">
        <v>1</v>
      </c>
      <c r="F18" s="1"/>
      <c r="G18" s="43"/>
      <c r="K18" s="2"/>
    </row>
    <row r="19" spans="1:11" ht="21" x14ac:dyDescent="0.35">
      <c r="A19" s="13" t="s">
        <v>55</v>
      </c>
      <c r="B19" s="13" t="s">
        <v>56</v>
      </c>
      <c r="C19" s="1" t="s">
        <v>86</v>
      </c>
      <c r="D19" s="10"/>
      <c r="E19" s="1">
        <v>1</v>
      </c>
      <c r="F19" s="42" t="s">
        <v>33</v>
      </c>
      <c r="G19" s="45"/>
      <c r="K19" s="2"/>
    </row>
    <row r="20" spans="1:11" ht="21" x14ac:dyDescent="0.35">
      <c r="A20" s="13" t="s">
        <v>49</v>
      </c>
      <c r="B20" s="13" t="s">
        <v>50</v>
      </c>
      <c r="C20" s="1" t="s">
        <v>86</v>
      </c>
      <c r="D20" s="10"/>
      <c r="E20" s="1">
        <v>1</v>
      </c>
      <c r="F20" s="52" t="s">
        <v>97</v>
      </c>
      <c r="G20" s="45"/>
      <c r="K20" s="2"/>
    </row>
    <row r="21" spans="1:11" ht="21" x14ac:dyDescent="0.35">
      <c r="A21" s="13" t="s">
        <v>59</v>
      </c>
      <c r="B21" s="13" t="s">
        <v>60</v>
      </c>
      <c r="C21" s="1" t="s">
        <v>86</v>
      </c>
      <c r="D21" s="10" t="s">
        <v>88</v>
      </c>
      <c r="E21" s="1">
        <v>2</v>
      </c>
      <c r="F21" s="8"/>
      <c r="G21" s="45"/>
      <c r="K21" s="2"/>
    </row>
    <row r="22" spans="1:11" ht="21" x14ac:dyDescent="0.35">
      <c r="A22" s="13" t="s">
        <v>51</v>
      </c>
      <c r="B22" s="13" t="s">
        <v>52</v>
      </c>
      <c r="C22" s="1" t="s">
        <v>86</v>
      </c>
      <c r="D22" s="10"/>
      <c r="E22" s="1">
        <v>1</v>
      </c>
      <c r="F22" s="8"/>
      <c r="G22" s="45"/>
      <c r="K22" s="2"/>
    </row>
    <row r="23" spans="1:11" ht="21" x14ac:dyDescent="0.25">
      <c r="A23" s="13" t="s">
        <v>103</v>
      </c>
      <c r="B23" s="13" t="s">
        <v>104</v>
      </c>
      <c r="C23" s="1" t="s">
        <v>86</v>
      </c>
      <c r="D23" s="10"/>
      <c r="E23" s="1">
        <v>1</v>
      </c>
      <c r="F23" s="8"/>
      <c r="G23" s="53"/>
    </row>
    <row r="24" spans="1:11" ht="21" x14ac:dyDescent="0.35">
      <c r="A24" s="13" t="s">
        <v>90</v>
      </c>
      <c r="B24" s="13" t="s">
        <v>91</v>
      </c>
      <c r="C24" s="1" t="s">
        <v>86</v>
      </c>
      <c r="D24" s="10"/>
      <c r="E24" s="1">
        <v>1</v>
      </c>
      <c r="F24" s="8"/>
      <c r="G24" s="45"/>
      <c r="K24" s="2"/>
    </row>
    <row r="25" spans="1:11" ht="21" x14ac:dyDescent="0.35">
      <c r="A25" s="13" t="s">
        <v>53</v>
      </c>
      <c r="B25" s="13" t="s">
        <v>54</v>
      </c>
      <c r="C25" s="1" t="s">
        <v>86</v>
      </c>
      <c r="D25" s="10"/>
      <c r="E25" s="1">
        <v>1</v>
      </c>
      <c r="F25" s="8"/>
      <c r="G25" s="45"/>
      <c r="K25" s="2"/>
    </row>
    <row r="26" spans="1:11" ht="21" x14ac:dyDescent="0.35">
      <c r="A26" s="13" t="s">
        <v>99</v>
      </c>
      <c r="B26" s="13" t="s">
        <v>100</v>
      </c>
      <c r="C26" s="1" t="s">
        <v>86</v>
      </c>
      <c r="D26" s="10"/>
      <c r="E26" s="1">
        <v>1</v>
      </c>
      <c r="F26" s="8"/>
      <c r="G26" s="45"/>
      <c r="K26" s="2"/>
    </row>
    <row r="27" spans="1:11" ht="21" x14ac:dyDescent="0.35">
      <c r="A27" s="13" t="s">
        <v>61</v>
      </c>
      <c r="B27" s="13" t="s">
        <v>62</v>
      </c>
      <c r="C27" s="1" t="s">
        <v>86</v>
      </c>
      <c r="D27" s="10"/>
      <c r="E27" s="1">
        <v>1</v>
      </c>
      <c r="F27" s="8"/>
      <c r="G27" s="45"/>
      <c r="K27" s="2"/>
    </row>
    <row r="28" spans="1:11" ht="21" x14ac:dyDescent="0.35">
      <c r="A28" s="13" t="s">
        <v>69</v>
      </c>
      <c r="B28" s="13" t="s">
        <v>70</v>
      </c>
      <c r="C28" s="1" t="s">
        <v>86</v>
      </c>
      <c r="D28" s="10"/>
      <c r="E28" s="1">
        <v>1</v>
      </c>
      <c r="F28" s="8"/>
      <c r="G28" s="45"/>
      <c r="K28" s="2"/>
    </row>
    <row r="29" spans="1:11" ht="21" x14ac:dyDescent="0.35">
      <c r="A29" s="13"/>
      <c r="B29" s="13"/>
      <c r="C29" s="1"/>
      <c r="D29" s="10"/>
      <c r="E29" s="1"/>
      <c r="F29" s="8"/>
      <c r="G29" s="45"/>
      <c r="K29" s="2"/>
    </row>
    <row r="30" spans="1:11" ht="21" x14ac:dyDescent="0.35">
      <c r="A30" s="13"/>
      <c r="B30" s="13"/>
      <c r="C30" s="1"/>
      <c r="D30" s="10"/>
      <c r="E30" s="1"/>
      <c r="F30" s="8"/>
      <c r="G30" s="45"/>
      <c r="K30" s="2"/>
    </row>
    <row r="31" spans="1:11" ht="21" x14ac:dyDescent="0.35">
      <c r="A31" s="13"/>
      <c r="B31" s="13"/>
      <c r="C31" s="1"/>
      <c r="D31" s="10"/>
      <c r="E31" s="1"/>
      <c r="F31" s="8"/>
      <c r="G31" s="45"/>
      <c r="K31" s="2"/>
    </row>
    <row r="32" spans="1:11" ht="21" x14ac:dyDescent="0.35">
      <c r="A32" s="13"/>
      <c r="B32" s="13"/>
      <c r="C32" s="1"/>
      <c r="D32" s="10"/>
      <c r="E32" s="1"/>
      <c r="F32" s="8"/>
      <c r="G32" s="45"/>
      <c r="K32" s="2"/>
    </row>
    <row r="33" spans="1:11" ht="21" x14ac:dyDescent="0.35">
      <c r="A33" s="13"/>
      <c r="B33" s="13"/>
      <c r="C33" s="1"/>
      <c r="D33" s="10"/>
      <c r="E33" s="1"/>
      <c r="F33" s="8"/>
      <c r="G33" s="45"/>
      <c r="K33" s="2"/>
    </row>
    <row r="34" spans="1:11" ht="26.25" customHeight="1" x14ac:dyDescent="0.35">
      <c r="A34" s="13"/>
      <c r="B34" s="13"/>
      <c r="C34" s="1"/>
      <c r="D34" s="13"/>
      <c r="E34" s="1"/>
      <c r="F34" s="8"/>
      <c r="G34" s="45"/>
    </row>
    <row r="35" spans="1:11" ht="26.25" customHeight="1" x14ac:dyDescent="0.35">
      <c r="A35" s="13"/>
      <c r="B35" s="13"/>
      <c r="C35" s="1"/>
      <c r="D35" s="13"/>
      <c r="E35" s="1"/>
      <c r="F35" s="8"/>
      <c r="G35" s="45"/>
    </row>
    <row r="36" spans="1:11" ht="26.25" customHeight="1" x14ac:dyDescent="0.25">
      <c r="A36" s="31"/>
      <c r="B36" s="31"/>
      <c r="C36" s="1"/>
      <c r="D36" s="7"/>
      <c r="E36" s="1"/>
      <c r="F36" s="8"/>
      <c r="G36" s="46"/>
      <c r="J36" s="3"/>
      <c r="K36" s="3"/>
    </row>
    <row r="37" spans="1:11" ht="21" x14ac:dyDescent="0.25">
      <c r="A37" s="31"/>
      <c r="B37" s="31"/>
      <c r="C37" s="1"/>
      <c r="D37" s="7"/>
      <c r="E37" s="1"/>
      <c r="F37" s="8"/>
      <c r="G37" s="46"/>
    </row>
    <row r="38" spans="1:11" ht="21" x14ac:dyDescent="0.25">
      <c r="A38" s="5"/>
      <c r="B38" s="59" t="s">
        <v>23</v>
      </c>
      <c r="C38" s="32">
        <f>SUMIF(C4:C37,"Meeting Only",E4:E37)</f>
        <v>1</v>
      </c>
      <c r="D38" s="32">
        <f>SUM(E3:E37)</f>
        <v>28</v>
      </c>
      <c r="E38" s="32">
        <f>SUMIF(C3:C37,"Meal",E3:E37)</f>
        <v>27</v>
      </c>
      <c r="F38" s="32">
        <f>COUNTIF(F4:F37,"Birth Month")</f>
        <v>3</v>
      </c>
      <c r="G38" s="47">
        <f>COUNTA(G3:G37)</f>
        <v>2</v>
      </c>
    </row>
    <row r="39" spans="1:11" ht="21" x14ac:dyDescent="0.25">
      <c r="A39" s="5"/>
      <c r="B39" s="60"/>
      <c r="C39" s="30" t="s">
        <v>19</v>
      </c>
      <c r="D39" s="30" t="s">
        <v>105</v>
      </c>
      <c r="E39" s="30" t="s">
        <v>24</v>
      </c>
      <c r="F39" s="30" t="s">
        <v>18</v>
      </c>
      <c r="G39" s="48" t="s">
        <v>21</v>
      </c>
    </row>
    <row r="40" spans="1:11" ht="21" x14ac:dyDescent="0.25">
      <c r="A40" s="5"/>
      <c r="B40" s="36"/>
      <c r="C40" s="37"/>
      <c r="D40" s="37"/>
      <c r="E40" s="37"/>
      <c r="F40" s="37"/>
      <c r="G40" s="49"/>
    </row>
    <row r="41" spans="1:11" ht="18.75" x14ac:dyDescent="0.3">
      <c r="A41" s="61" t="s">
        <v>13</v>
      </c>
      <c r="B41" s="61"/>
      <c r="C41" s="61"/>
      <c r="D41" s="61"/>
      <c r="E41" s="61"/>
      <c r="F41" s="61"/>
    </row>
    <row r="42" spans="1:11" ht="30" x14ac:dyDescent="0.25">
      <c r="A42" s="23" t="s">
        <v>0</v>
      </c>
      <c r="B42" s="23" t="s">
        <v>1</v>
      </c>
      <c r="C42" s="23" t="s">
        <v>2</v>
      </c>
      <c r="D42" s="23" t="s">
        <v>10</v>
      </c>
      <c r="E42" s="23" t="s">
        <v>3</v>
      </c>
      <c r="F42" s="17" t="s">
        <v>4</v>
      </c>
      <c r="G42" s="11" t="s">
        <v>20</v>
      </c>
    </row>
    <row r="43" spans="1:11" ht="18.75" x14ac:dyDescent="0.25">
      <c r="A43" s="23"/>
      <c r="B43" s="23"/>
      <c r="C43" s="23"/>
      <c r="D43" s="23"/>
      <c r="E43" s="23"/>
      <c r="F43" s="17"/>
      <c r="G43" s="11"/>
    </row>
    <row r="44" spans="1:11" ht="18.75" x14ac:dyDescent="0.25">
      <c r="A44" s="23"/>
      <c r="B44" s="23"/>
      <c r="C44" s="23"/>
      <c r="D44" s="23"/>
      <c r="E44" s="23"/>
      <c r="F44" s="17"/>
      <c r="G44" s="11"/>
    </row>
    <row r="45" spans="1:11" ht="18.75" x14ac:dyDescent="0.25">
      <c r="A45" s="23"/>
      <c r="B45" s="23"/>
      <c r="C45" s="23"/>
      <c r="D45" s="23"/>
      <c r="E45" s="23"/>
      <c r="F45" s="17"/>
      <c r="G45" s="11"/>
    </row>
    <row r="46" spans="1:11" ht="18.75" x14ac:dyDescent="0.25">
      <c r="A46" s="23"/>
      <c r="B46" s="23"/>
      <c r="C46" s="23"/>
      <c r="D46" s="23"/>
      <c r="E46" s="23"/>
      <c r="F46" s="17"/>
      <c r="G46" s="11"/>
    </row>
    <row r="47" spans="1:11" ht="18.75" x14ac:dyDescent="0.25">
      <c r="A47" s="24"/>
      <c r="B47" s="24"/>
      <c r="C47" s="16"/>
      <c r="D47" s="24"/>
      <c r="E47" s="24"/>
      <c r="F47" s="16"/>
      <c r="G47" s="11"/>
    </row>
    <row r="48" spans="1:11" ht="18.75" x14ac:dyDescent="0.25">
      <c r="A48" s="25"/>
      <c r="B48" s="25"/>
      <c r="C48" s="18"/>
      <c r="D48" s="25"/>
      <c r="E48" s="25"/>
      <c r="F48" s="18"/>
      <c r="G48" s="51"/>
    </row>
    <row r="49" spans="1:6" ht="21" x14ac:dyDescent="0.35">
      <c r="A49" s="62" t="s">
        <v>5</v>
      </c>
      <c r="B49" s="63"/>
      <c r="C49" s="63"/>
      <c r="D49" s="63"/>
      <c r="E49" s="63"/>
      <c r="F49" s="64"/>
    </row>
    <row r="50" spans="1:6" ht="21" x14ac:dyDescent="0.35">
      <c r="A50" s="65" t="s">
        <v>16</v>
      </c>
      <c r="B50" s="58" t="s">
        <v>8</v>
      </c>
      <c r="C50" s="58"/>
      <c r="D50" s="1">
        <f>SUMIF(C1:C37,"Meal",E1:E37)</f>
        <v>27</v>
      </c>
      <c r="E50" s="19" t="str">
        <f>"@ "&amp;"$16.00"</f>
        <v>@ $16.00</v>
      </c>
      <c r="F50" s="19">
        <f>+D50*16</f>
        <v>432</v>
      </c>
    </row>
    <row r="51" spans="1:6" ht="21" x14ac:dyDescent="0.35">
      <c r="A51" s="65"/>
      <c r="B51" s="58" t="s">
        <v>7</v>
      </c>
      <c r="C51" s="58"/>
      <c r="D51" s="29"/>
      <c r="E51" s="19" t="str">
        <f>"@ "&amp;"$16.00"</f>
        <v>@ $16.00</v>
      </c>
      <c r="F51" s="1"/>
    </row>
    <row r="52" spans="1:6" ht="21" x14ac:dyDescent="0.35">
      <c r="A52" s="65"/>
      <c r="B52" s="58" t="s">
        <v>6</v>
      </c>
      <c r="C52" s="58"/>
      <c r="D52" s="1">
        <f>SUMIF(C6:C37,"Meeting Only",E6:E37)</f>
        <v>1</v>
      </c>
      <c r="E52" s="19" t="str">
        <f>"@ "&amp;"$  0.00"</f>
        <v>@ $  0.00</v>
      </c>
      <c r="F52" s="20" t="s">
        <v>14</v>
      </c>
    </row>
    <row r="53" spans="1:6" ht="21" x14ac:dyDescent="0.35">
      <c r="A53" s="65"/>
      <c r="B53" s="58" t="s">
        <v>9</v>
      </c>
      <c r="C53" s="58"/>
      <c r="D53" s="13"/>
      <c r="E53" s="19" t="str">
        <f>"@ "&amp;"$16.00"</f>
        <v>@ $16.00</v>
      </c>
      <c r="F53" s="19"/>
    </row>
    <row r="54" spans="1:6" ht="15.75" customHeight="1" x14ac:dyDescent="0.25">
      <c r="A54" s="26"/>
    </row>
    <row r="55" spans="1:6" ht="38.25" customHeight="1" x14ac:dyDescent="0.3">
      <c r="A55" s="57" t="s">
        <v>22</v>
      </c>
      <c r="B55" s="56"/>
      <c r="C55" s="56"/>
      <c r="D55" s="56"/>
      <c r="E55" s="56"/>
      <c r="F55" s="56"/>
    </row>
    <row r="56" spans="1:6" ht="17.25" x14ac:dyDescent="0.25">
      <c r="A56" s="21" t="s">
        <v>12</v>
      </c>
      <c r="B56" s="21" t="s">
        <v>11</v>
      </c>
      <c r="C56" s="21" t="s">
        <v>12</v>
      </c>
      <c r="D56" s="21" t="s">
        <v>11</v>
      </c>
      <c r="E56" s="21" t="s">
        <v>12</v>
      </c>
      <c r="F56" s="21" t="s">
        <v>11</v>
      </c>
    </row>
    <row r="57" spans="1:6" ht="20.25" customHeight="1" x14ac:dyDescent="0.25">
      <c r="A57" s="27">
        <f>+D50-10</f>
        <v>17</v>
      </c>
      <c r="B57" s="28">
        <f>+A57*16</f>
        <v>272</v>
      </c>
      <c r="C57" s="27">
        <f>+A63+1</f>
        <v>24</v>
      </c>
      <c r="D57" s="28">
        <f>+C57*16</f>
        <v>384</v>
      </c>
      <c r="E57" s="27">
        <f>+C63+1</f>
        <v>31</v>
      </c>
      <c r="F57" s="22">
        <f>+E57*16</f>
        <v>496</v>
      </c>
    </row>
    <row r="58" spans="1:6" ht="20.25" customHeight="1" x14ac:dyDescent="0.25">
      <c r="A58" s="27">
        <f>+A57+1</f>
        <v>18</v>
      </c>
      <c r="B58" s="28">
        <f t="shared" ref="B58:B63" si="0">+A58*16</f>
        <v>288</v>
      </c>
      <c r="C58" s="27">
        <f>+C57+1</f>
        <v>25</v>
      </c>
      <c r="D58" s="28">
        <f t="shared" ref="D58:D63" si="1">+C58*16</f>
        <v>400</v>
      </c>
      <c r="E58" s="27">
        <f>+E57+1</f>
        <v>32</v>
      </c>
      <c r="F58" s="22">
        <f t="shared" ref="F58:F63" si="2">+E58*16</f>
        <v>512</v>
      </c>
    </row>
    <row r="59" spans="1:6" ht="20.25" customHeight="1" x14ac:dyDescent="0.25">
      <c r="A59" s="27">
        <f t="shared" ref="A59:A61" si="3">+A58+1</f>
        <v>19</v>
      </c>
      <c r="B59" s="28">
        <f t="shared" si="0"/>
        <v>304</v>
      </c>
      <c r="C59" s="27">
        <f t="shared" ref="C59:C61" si="4">+C58+1</f>
        <v>26</v>
      </c>
      <c r="D59" s="28">
        <f t="shared" si="1"/>
        <v>416</v>
      </c>
      <c r="E59" s="27">
        <f t="shared" ref="E59:E61" si="5">+E58+1</f>
        <v>33</v>
      </c>
      <c r="F59" s="22">
        <f t="shared" si="2"/>
        <v>528</v>
      </c>
    </row>
    <row r="60" spans="1:6" ht="20.25" customHeight="1" x14ac:dyDescent="0.25">
      <c r="A60" s="27">
        <f t="shared" si="3"/>
        <v>20</v>
      </c>
      <c r="B60" s="28">
        <f t="shared" si="0"/>
        <v>320</v>
      </c>
      <c r="C60" s="27">
        <f t="shared" si="4"/>
        <v>27</v>
      </c>
      <c r="D60" s="28">
        <f t="shared" si="1"/>
        <v>432</v>
      </c>
      <c r="E60" s="27">
        <f t="shared" si="5"/>
        <v>34</v>
      </c>
      <c r="F60" s="22">
        <f t="shared" si="2"/>
        <v>544</v>
      </c>
    </row>
    <row r="61" spans="1:6" ht="20.25" customHeight="1" x14ac:dyDescent="0.25">
      <c r="A61" s="27">
        <f t="shared" si="3"/>
        <v>21</v>
      </c>
      <c r="B61" s="28">
        <f t="shared" si="0"/>
        <v>336</v>
      </c>
      <c r="C61" s="27">
        <f t="shared" si="4"/>
        <v>28</v>
      </c>
      <c r="D61" s="28">
        <f t="shared" si="1"/>
        <v>448</v>
      </c>
      <c r="E61" s="27">
        <f t="shared" si="5"/>
        <v>35</v>
      </c>
      <c r="F61" s="22">
        <f t="shared" si="2"/>
        <v>560</v>
      </c>
    </row>
    <row r="62" spans="1:6" ht="20.25" customHeight="1" x14ac:dyDescent="0.25">
      <c r="A62" s="27">
        <f>+A61+1</f>
        <v>22</v>
      </c>
      <c r="B62" s="28">
        <f t="shared" si="0"/>
        <v>352</v>
      </c>
      <c r="C62" s="27">
        <f>+C61+1</f>
        <v>29</v>
      </c>
      <c r="D62" s="28">
        <f t="shared" si="1"/>
        <v>464</v>
      </c>
      <c r="E62" s="27">
        <f>+E61+1</f>
        <v>36</v>
      </c>
      <c r="F62" s="22">
        <f t="shared" si="2"/>
        <v>576</v>
      </c>
    </row>
    <row r="63" spans="1:6" ht="20.25" customHeight="1" x14ac:dyDescent="0.25">
      <c r="A63" s="27">
        <f>+A62+1</f>
        <v>23</v>
      </c>
      <c r="B63" s="28">
        <f t="shared" si="0"/>
        <v>368</v>
      </c>
      <c r="C63" s="27">
        <f>+C62+1</f>
        <v>30</v>
      </c>
      <c r="D63" s="28">
        <f t="shared" si="1"/>
        <v>480</v>
      </c>
      <c r="E63" s="27">
        <f>+E62+1</f>
        <v>37</v>
      </c>
      <c r="F63" s="22">
        <f t="shared" si="2"/>
        <v>592</v>
      </c>
    </row>
    <row r="64" spans="1:6" ht="17.25" x14ac:dyDescent="0.3">
      <c r="A64" s="56" t="s">
        <v>15</v>
      </c>
      <c r="B64" s="56"/>
      <c r="C64" s="56"/>
      <c r="D64" s="56"/>
      <c r="E64" s="56"/>
      <c r="F64" s="56"/>
    </row>
    <row r="65" spans="1:6" ht="21" customHeight="1" x14ac:dyDescent="0.25">
      <c r="A65" s="21" t="s">
        <v>12</v>
      </c>
      <c r="B65" s="21" t="s">
        <v>11</v>
      </c>
      <c r="C65" s="21" t="s">
        <v>12</v>
      </c>
      <c r="D65" s="21" t="s">
        <v>11</v>
      </c>
      <c r="E65" s="21" t="s">
        <v>12</v>
      </c>
      <c r="F65" s="21" t="s">
        <v>11</v>
      </c>
    </row>
    <row r="66" spans="1:6" ht="21" customHeight="1" x14ac:dyDescent="0.25">
      <c r="A66" s="27">
        <f>+D50-10</f>
        <v>17</v>
      </c>
      <c r="B66" s="28">
        <f>+A66*14.5</f>
        <v>246.5</v>
      </c>
      <c r="C66" s="27">
        <f>+A72+1</f>
        <v>24</v>
      </c>
      <c r="D66" s="28">
        <f>+C66*14.5</f>
        <v>348</v>
      </c>
      <c r="E66" s="27">
        <f>+C72+1</f>
        <v>31</v>
      </c>
      <c r="F66" s="22">
        <f>+E66*14.5</f>
        <v>449.5</v>
      </c>
    </row>
    <row r="67" spans="1:6" ht="21" customHeight="1" x14ac:dyDescent="0.25">
      <c r="A67" s="27">
        <f>+A66+1</f>
        <v>18</v>
      </c>
      <c r="B67" s="28">
        <f t="shared" ref="B67:B72" si="6">+A67*14.5</f>
        <v>261</v>
      </c>
      <c r="C67" s="27">
        <f>+C66+1</f>
        <v>25</v>
      </c>
      <c r="D67" s="28">
        <f t="shared" ref="D67:D72" si="7">+C67*14.5</f>
        <v>362.5</v>
      </c>
      <c r="E67" s="27">
        <f>+E66+1</f>
        <v>32</v>
      </c>
      <c r="F67" s="22">
        <f t="shared" ref="F67:F72" si="8">+E67*14.5</f>
        <v>464</v>
      </c>
    </row>
    <row r="68" spans="1:6" ht="21" customHeight="1" x14ac:dyDescent="0.25">
      <c r="A68" s="27">
        <f t="shared" ref="A68:A70" si="9">+A67+1</f>
        <v>19</v>
      </c>
      <c r="B68" s="28">
        <f t="shared" si="6"/>
        <v>275.5</v>
      </c>
      <c r="C68" s="27">
        <f t="shared" ref="C68:C70" si="10">+C67+1</f>
        <v>26</v>
      </c>
      <c r="D68" s="28">
        <f t="shared" si="7"/>
        <v>377</v>
      </c>
      <c r="E68" s="27">
        <f t="shared" ref="E68:E70" si="11">+E67+1</f>
        <v>33</v>
      </c>
      <c r="F68" s="22">
        <f t="shared" si="8"/>
        <v>478.5</v>
      </c>
    </row>
    <row r="69" spans="1:6" ht="21" customHeight="1" x14ac:dyDescent="0.25">
      <c r="A69" s="27">
        <f t="shared" si="9"/>
        <v>20</v>
      </c>
      <c r="B69" s="28">
        <f t="shared" si="6"/>
        <v>290</v>
      </c>
      <c r="C69" s="27">
        <f t="shared" si="10"/>
        <v>27</v>
      </c>
      <c r="D69" s="28">
        <f t="shared" si="7"/>
        <v>391.5</v>
      </c>
      <c r="E69" s="27">
        <f t="shared" si="11"/>
        <v>34</v>
      </c>
      <c r="F69" s="22">
        <f t="shared" si="8"/>
        <v>493</v>
      </c>
    </row>
    <row r="70" spans="1:6" ht="21" customHeight="1" x14ac:dyDescent="0.25">
      <c r="A70" s="27">
        <f t="shared" si="9"/>
        <v>21</v>
      </c>
      <c r="B70" s="28">
        <f t="shared" si="6"/>
        <v>304.5</v>
      </c>
      <c r="C70" s="27">
        <f t="shared" si="10"/>
        <v>28</v>
      </c>
      <c r="D70" s="28">
        <f t="shared" si="7"/>
        <v>406</v>
      </c>
      <c r="E70" s="27">
        <f t="shared" si="11"/>
        <v>35</v>
      </c>
      <c r="F70" s="22">
        <f t="shared" si="8"/>
        <v>507.5</v>
      </c>
    </row>
    <row r="71" spans="1:6" ht="21" customHeight="1" x14ac:dyDescent="0.25">
      <c r="A71" s="27">
        <f>+A70+1</f>
        <v>22</v>
      </c>
      <c r="B71" s="28">
        <f t="shared" si="6"/>
        <v>319</v>
      </c>
      <c r="C71" s="27">
        <f>+C70+1</f>
        <v>29</v>
      </c>
      <c r="D71" s="28">
        <f t="shared" si="7"/>
        <v>420.5</v>
      </c>
      <c r="E71" s="27">
        <f>+E70+1</f>
        <v>36</v>
      </c>
      <c r="F71" s="22">
        <f t="shared" si="8"/>
        <v>522</v>
      </c>
    </row>
    <row r="72" spans="1:6" ht="21" customHeight="1" x14ac:dyDescent="0.25">
      <c r="A72" s="27">
        <f>+A71+1</f>
        <v>23</v>
      </c>
      <c r="B72" s="28">
        <f t="shared" si="6"/>
        <v>333.5</v>
      </c>
      <c r="C72" s="27">
        <f>+C71+1</f>
        <v>30</v>
      </c>
      <c r="D72" s="28">
        <f t="shared" si="7"/>
        <v>435</v>
      </c>
      <c r="E72" s="27">
        <f>+E71+1</f>
        <v>37</v>
      </c>
      <c r="F72" s="22">
        <f t="shared" si="8"/>
        <v>536.5</v>
      </c>
    </row>
  </sheetData>
  <autoFilter ref="A2:F36" xr:uid="{DB254B10-4413-43EB-8853-D861DB0B9014}"/>
  <sortState xmlns:xlrd2="http://schemas.microsoft.com/office/spreadsheetml/2017/richdata2" ref="A8:E28">
    <sortCondition ref="A8:A28"/>
  </sortState>
  <mergeCells count="12">
    <mergeCell ref="K1:N1"/>
    <mergeCell ref="A1:G1"/>
    <mergeCell ref="A64:F64"/>
    <mergeCell ref="A55:F55"/>
    <mergeCell ref="B52:C52"/>
    <mergeCell ref="B53:C53"/>
    <mergeCell ref="B38:B39"/>
    <mergeCell ref="A41:F41"/>
    <mergeCell ref="A49:F49"/>
    <mergeCell ref="B51:C51"/>
    <mergeCell ref="B50:C50"/>
    <mergeCell ref="A50:A53"/>
  </mergeCells>
  <pageMargins left="0.5" right="0.5" top="0.5" bottom="0.5" header="0.3" footer="0.3"/>
  <pageSetup scale="81" fitToHeight="0" orientation="portrait" horizontalDpi="4294967292" verticalDpi="4294967293" r:id="rId1"/>
  <ignoredErrors>
    <ignoredError sqref="B58:B60 B61:B63 D57:D63 C57:C63 E57:E63 B67:B72 D66:D72 C66:C72 E66:E72 E52" formula="1"/>
    <ignoredError sqref="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21"/>
  <sheetViews>
    <sheetView zoomScaleNormal="100" workbookViewId="0">
      <selection sqref="A1:E21"/>
    </sheetView>
  </sheetViews>
  <sheetFormatPr defaultRowHeight="15" x14ac:dyDescent="0.25"/>
  <sheetData>
    <row r="1" spans="1:5" x14ac:dyDescent="0.25">
      <c r="A1" t="s">
        <v>85</v>
      </c>
      <c r="B1" t="s">
        <v>58</v>
      </c>
      <c r="C1" t="s">
        <v>86</v>
      </c>
      <c r="E1">
        <v>1</v>
      </c>
    </row>
    <row r="2" spans="1:5" x14ac:dyDescent="0.25">
      <c r="A2" t="s">
        <v>75</v>
      </c>
      <c r="B2" t="s">
        <v>76</v>
      </c>
      <c r="C2" t="s">
        <v>86</v>
      </c>
      <c r="E2">
        <v>1</v>
      </c>
    </row>
    <row r="3" spans="1:5" x14ac:dyDescent="0.25">
      <c r="A3" t="s">
        <v>67</v>
      </c>
      <c r="B3" t="s">
        <v>68</v>
      </c>
      <c r="C3" t="s">
        <v>86</v>
      </c>
      <c r="D3" t="s">
        <v>87</v>
      </c>
      <c r="E3">
        <v>2</v>
      </c>
    </row>
    <row r="4" spans="1:5" x14ac:dyDescent="0.25">
      <c r="A4" t="s">
        <v>63</v>
      </c>
      <c r="B4" t="s">
        <v>64</v>
      </c>
      <c r="C4" t="s">
        <v>86</v>
      </c>
      <c r="E4">
        <v>1</v>
      </c>
    </row>
    <row r="5" spans="1:5" x14ac:dyDescent="0.25">
      <c r="A5" t="s">
        <v>79</v>
      </c>
      <c r="B5" t="s">
        <v>80</v>
      </c>
      <c r="C5" t="s">
        <v>86</v>
      </c>
      <c r="E5">
        <v>1</v>
      </c>
    </row>
    <row r="6" spans="1:5" x14ac:dyDescent="0.25">
      <c r="A6" t="s">
        <v>47</v>
      </c>
      <c r="B6" t="s">
        <v>48</v>
      </c>
      <c r="C6" t="s">
        <v>86</v>
      </c>
      <c r="E6">
        <v>1</v>
      </c>
    </row>
    <row r="7" spans="1:5" x14ac:dyDescent="0.25">
      <c r="A7" t="s">
        <v>83</v>
      </c>
      <c r="B7" t="s">
        <v>84</v>
      </c>
      <c r="C7" t="s">
        <v>86</v>
      </c>
      <c r="E7">
        <v>1</v>
      </c>
    </row>
    <row r="8" spans="1:5" x14ac:dyDescent="0.25">
      <c r="A8" t="s">
        <v>71</v>
      </c>
      <c r="B8" t="s">
        <v>72</v>
      </c>
      <c r="C8" t="s">
        <v>86</v>
      </c>
      <c r="E8">
        <v>1</v>
      </c>
    </row>
    <row r="9" spans="1:5" x14ac:dyDescent="0.25">
      <c r="A9" t="s">
        <v>77</v>
      </c>
      <c r="B9" t="s">
        <v>78</v>
      </c>
      <c r="C9" t="s">
        <v>86</v>
      </c>
      <c r="E9">
        <v>1</v>
      </c>
    </row>
    <row r="10" spans="1:5" x14ac:dyDescent="0.25">
      <c r="A10" t="s">
        <v>57</v>
      </c>
      <c r="B10" t="s">
        <v>58</v>
      </c>
      <c r="C10" t="s">
        <v>86</v>
      </c>
      <c r="E10">
        <v>1</v>
      </c>
    </row>
    <row r="11" spans="1:5" x14ac:dyDescent="0.25">
      <c r="A11" t="s">
        <v>73</v>
      </c>
      <c r="B11" t="s">
        <v>74</v>
      </c>
      <c r="C11" t="s">
        <v>86</v>
      </c>
      <c r="E11">
        <v>1</v>
      </c>
    </row>
    <row r="12" spans="1:5" x14ac:dyDescent="0.25">
      <c r="A12" t="s">
        <v>65</v>
      </c>
      <c r="B12" t="s">
        <v>66</v>
      </c>
      <c r="C12" t="s">
        <v>86</v>
      </c>
      <c r="E12">
        <v>1</v>
      </c>
    </row>
    <row r="13" spans="1:5" x14ac:dyDescent="0.25">
      <c r="A13" t="s">
        <v>81</v>
      </c>
      <c r="B13" t="s">
        <v>82</v>
      </c>
      <c r="C13" t="s">
        <v>86</v>
      </c>
      <c r="E13">
        <v>1</v>
      </c>
    </row>
    <row r="14" spans="1:5" x14ac:dyDescent="0.25">
      <c r="A14" t="s">
        <v>55</v>
      </c>
      <c r="B14" t="s">
        <v>56</v>
      </c>
      <c r="C14" t="s">
        <v>86</v>
      </c>
      <c r="E14">
        <v>1</v>
      </c>
    </row>
    <row r="15" spans="1:5" x14ac:dyDescent="0.25">
      <c r="A15" t="s">
        <v>49</v>
      </c>
      <c r="B15" t="s">
        <v>50</v>
      </c>
      <c r="C15" t="s">
        <v>86</v>
      </c>
      <c r="E15">
        <v>1</v>
      </c>
    </row>
    <row r="16" spans="1:5" x14ac:dyDescent="0.25">
      <c r="A16" t="s">
        <v>59</v>
      </c>
      <c r="B16" t="s">
        <v>60</v>
      </c>
      <c r="C16" t="s">
        <v>86</v>
      </c>
      <c r="D16" t="s">
        <v>88</v>
      </c>
      <c r="E16">
        <v>2</v>
      </c>
    </row>
    <row r="17" spans="1:5" x14ac:dyDescent="0.25">
      <c r="A17" t="s">
        <v>51</v>
      </c>
      <c r="B17" t="s">
        <v>52</v>
      </c>
      <c r="C17" t="s">
        <v>86</v>
      </c>
      <c r="E17">
        <v>1</v>
      </c>
    </row>
    <row r="18" spans="1:5" x14ac:dyDescent="0.25">
      <c r="A18" t="s">
        <v>53</v>
      </c>
      <c r="B18" t="s">
        <v>54</v>
      </c>
      <c r="C18" t="s">
        <v>86</v>
      </c>
      <c r="E18">
        <v>1</v>
      </c>
    </row>
    <row r="19" spans="1:5" x14ac:dyDescent="0.25">
      <c r="A19" t="s">
        <v>61</v>
      </c>
      <c r="B19" t="s">
        <v>62</v>
      </c>
      <c r="C19" t="s">
        <v>86</v>
      </c>
      <c r="E19">
        <v>1</v>
      </c>
    </row>
    <row r="20" spans="1:5" x14ac:dyDescent="0.25">
      <c r="A20" t="s">
        <v>69</v>
      </c>
      <c r="B20" t="s">
        <v>70</v>
      </c>
      <c r="C20" t="s">
        <v>86</v>
      </c>
      <c r="E20">
        <v>1</v>
      </c>
    </row>
    <row r="21" spans="1:5" x14ac:dyDescent="0.25">
      <c r="A21" t="s">
        <v>45</v>
      </c>
      <c r="B21" t="s">
        <v>46</v>
      </c>
      <c r="C21" t="s">
        <v>86</v>
      </c>
      <c r="E21">
        <v>1</v>
      </c>
    </row>
  </sheetData>
  <sortState xmlns:xlrd2="http://schemas.microsoft.com/office/spreadsheetml/2017/richdata2" ref="A1:E21">
    <sortCondition ref="A1:A21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Sort Here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2025-01-01T04:09:58Z</cp:lastPrinted>
  <dcterms:created xsi:type="dcterms:W3CDTF">2020-08-30T14:40:31Z</dcterms:created>
  <dcterms:modified xsi:type="dcterms:W3CDTF">2025-01-01T04:22:27Z</dcterms:modified>
</cp:coreProperties>
</file>