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7DD48B1F-1E29-41E0-BC0B-456397D77BF6}" xr6:coauthVersionLast="47" xr6:coauthVersionMax="47" xr10:uidLastSave="{00000000-0000-0000-0000-000000000000}"/>
  <bookViews>
    <workbookView xWindow="22932" yWindow="-60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Reservations!$A$2:$F$44</definedName>
    <definedName name="_xlnm._FilterDatabase" localSheetId="1" hidden="1">Sheet1!#REF!</definedName>
    <definedName name="_xlnm.Print_Area" localSheetId="0">Reservations!$A$1:$H$79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2" l="1"/>
  <c r="K9" i="2"/>
  <c r="G46" i="2"/>
  <c r="K4" i="2"/>
  <c r="K5" i="2"/>
  <c r="K6" i="2"/>
  <c r="K7" i="2"/>
  <c r="K8" i="2"/>
  <c r="F46" i="2" s="1"/>
  <c r="E34" i="1"/>
  <c r="E46" i="2"/>
  <c r="H46" i="2"/>
  <c r="D59" i="2"/>
  <c r="E59" i="2"/>
  <c r="D57" i="2"/>
  <c r="A64" i="2" s="1"/>
  <c r="B64" i="2" s="1"/>
  <c r="E60" i="2"/>
  <c r="E58" i="2"/>
  <c r="E57" i="2"/>
  <c r="A1" i="2" l="1"/>
  <c r="F57" i="2"/>
  <c r="A73" i="2"/>
  <c r="A65" i="2"/>
  <c r="B73" i="2" l="1"/>
  <c r="A74" i="2"/>
  <c r="A66" i="2"/>
  <c r="B65" i="2"/>
  <c r="A75" i="2" l="1"/>
  <c r="B74" i="2"/>
  <c r="B66" i="2"/>
  <c r="A67" i="2"/>
  <c r="B75" i="2" l="1"/>
  <c r="A76" i="2"/>
  <c r="B67" i="2"/>
  <c r="A68" i="2"/>
  <c r="B76" i="2" l="1"/>
  <c r="A77" i="2"/>
  <c r="B68" i="2"/>
  <c r="A69" i="2"/>
  <c r="B77" i="2" l="1"/>
  <c r="A78" i="2"/>
  <c r="B69" i="2"/>
  <c r="A70" i="2"/>
  <c r="B70" i="2" l="1"/>
  <c r="C64" i="2"/>
  <c r="B78" i="2"/>
  <c r="A79" i="2"/>
  <c r="B79" i="2" l="1"/>
  <c r="C73" i="2"/>
  <c r="D64" i="2"/>
  <c r="C65" i="2"/>
  <c r="D73" i="2" l="1"/>
  <c r="C74" i="2"/>
  <c r="D65" i="2"/>
  <c r="C66" i="2"/>
  <c r="D74" i="2" l="1"/>
  <c r="C75" i="2"/>
  <c r="D66" i="2"/>
  <c r="C67" i="2"/>
  <c r="D67" i="2" l="1"/>
  <c r="C68" i="2"/>
  <c r="D75" i="2"/>
  <c r="C76" i="2"/>
  <c r="D76" i="2" l="1"/>
  <c r="C77" i="2"/>
  <c r="D68" i="2"/>
  <c r="C69" i="2"/>
  <c r="D69" i="2" l="1"/>
  <c r="C70" i="2"/>
  <c r="D77" i="2"/>
  <c r="C78" i="2"/>
  <c r="D78" i="2" l="1"/>
  <c r="C79" i="2"/>
  <c r="D70" i="2"/>
  <c r="E64" i="2"/>
  <c r="D79" i="2" l="1"/>
  <c r="E73" i="2"/>
  <c r="F64" i="2"/>
  <c r="E65" i="2"/>
  <c r="F65" i="2" l="1"/>
  <c r="E66" i="2"/>
  <c r="F73" i="2"/>
  <c r="E74" i="2"/>
  <c r="F66" i="2" l="1"/>
  <c r="E67" i="2"/>
  <c r="F74" i="2"/>
  <c r="E75" i="2"/>
  <c r="F67" i="2" l="1"/>
  <c r="E68" i="2"/>
  <c r="F75" i="2"/>
  <c r="E76" i="2"/>
  <c r="F76" i="2" l="1"/>
  <c r="E77" i="2"/>
  <c r="F68" i="2"/>
  <c r="E69" i="2"/>
  <c r="F69" i="2" l="1"/>
  <c r="E70" i="2"/>
  <c r="F70" i="2" s="1"/>
  <c r="F77" i="2"/>
  <c r="E78" i="2"/>
  <c r="F78" i="2" l="1"/>
  <c r="E79" i="2"/>
  <c r="F79" i="2" s="1"/>
</calcChain>
</file>

<file path=xl/sharedStrings.xml><?xml version="1.0" encoding="utf-8"?>
<sst xmlns="http://schemas.openxmlformats.org/spreadsheetml/2006/main" count="303" uniqueCount="130">
  <si>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</si>
  <si>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</si>
  <si>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</si>
  <si>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</si>
  <si>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</si>
  <si>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</si>
  <si>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</si>
  <si>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</si>
  <si>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</si>
  <si>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</si>
  <si>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</si>
  <si>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</si>
  <si>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</si>
  <si>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</si>
  <si>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</si>
  <si>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</si>
  <si>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</si>
  <si>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</si>
  <si>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</si>
  <si>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</si>
  <si>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</si>
  <si>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Fisher</t>
  </si>
  <si>
    <t>Howard</t>
  </si>
  <si>
    <t>Reservations by Type</t>
  </si>
  <si>
    <t>Bob</t>
  </si>
  <si>
    <t>Johnson</t>
  </si>
  <si>
    <t>Lorraine</t>
  </si>
  <si>
    <t>Kirby</t>
  </si>
  <si>
    <t>Kevin</t>
  </si>
  <si>
    <t>Birth Month</t>
  </si>
  <si>
    <t>Terry</t>
  </si>
  <si>
    <t>Date of meeting:</t>
  </si>
  <si>
    <t xml:space="preserve">Meeting year: </t>
  </si>
  <si>
    <t>Day of month:</t>
  </si>
  <si>
    <t>Day of meeting:</t>
  </si>
  <si>
    <t>Reservation Data for Title</t>
  </si>
  <si>
    <t>Birthdays</t>
  </si>
  <si>
    <t>Jensen</t>
  </si>
  <si>
    <t>Singleton</t>
  </si>
  <si>
    <t>Paul</t>
  </si>
  <si>
    <t>Hallion</t>
  </si>
  <si>
    <t>Christine</t>
  </si>
  <si>
    <t>Chiccarelli</t>
  </si>
  <si>
    <t>Meeting Only</t>
  </si>
  <si>
    <t>George</t>
  </si>
  <si>
    <t>Smith</t>
  </si>
  <si>
    <t>Ronald</t>
  </si>
  <si>
    <t>2024
Dues Owed</t>
  </si>
  <si>
    <t>Month of Meeting:</t>
  </si>
  <si>
    <t>X</t>
  </si>
  <si>
    <t>Westenbarger</t>
  </si>
  <si>
    <t>Errol</t>
  </si>
  <si>
    <t>Frakes</t>
  </si>
  <si>
    <t>Hoberman</t>
  </si>
  <si>
    <t>Need Coin</t>
  </si>
  <si>
    <t>Owe Dues</t>
  </si>
  <si>
    <t>Needs a Coin</t>
  </si>
  <si>
    <t>Solt</t>
  </si>
  <si>
    <t>Dick</t>
  </si>
  <si>
    <t>Hanks</t>
  </si>
  <si>
    <t>Morris</t>
  </si>
  <si>
    <t>Jon</t>
  </si>
  <si>
    <t>Hamilton</t>
  </si>
  <si>
    <t>Patrick</t>
  </si>
  <si>
    <t>Tashlik</t>
  </si>
  <si>
    <t>Larry</t>
  </si>
  <si>
    <t xml:space="preserve">Recap → </t>
  </si>
  <si>
    <t>Meals</t>
  </si>
  <si>
    <t>Matheson</t>
  </si>
  <si>
    <t>Ronald (Westy)</t>
  </si>
  <si>
    <t>Eschmann</t>
  </si>
  <si>
    <t>Karl</t>
  </si>
  <si>
    <t>Gramm</t>
  </si>
  <si>
    <t>Mitchell</t>
  </si>
  <si>
    <t>Gene</t>
  </si>
  <si>
    <t>Walter</t>
  </si>
  <si>
    <t>Allen</t>
  </si>
  <si>
    <t>Elvira</t>
  </si>
  <si>
    <t>Shoff</t>
  </si>
  <si>
    <t>Jim</t>
  </si>
  <si>
    <t>Hickenbotham</t>
  </si>
  <si>
    <t>Richard</t>
  </si>
  <si>
    <t>Stearns</t>
  </si>
  <si>
    <t>Allan</t>
  </si>
  <si>
    <t>Brigman</t>
  </si>
  <si>
    <t>Marvin</t>
  </si>
  <si>
    <t>Leslie</t>
  </si>
  <si>
    <t>jensen</t>
  </si>
  <si>
    <t>terry</t>
  </si>
  <si>
    <t>Wintner</t>
  </si>
  <si>
    <t>Kim</t>
  </si>
  <si>
    <t>Dulce</t>
  </si>
  <si>
    <t>Snow</t>
  </si>
  <si>
    <t>Stephen</t>
  </si>
  <si>
    <t>Ryland</t>
  </si>
  <si>
    <t>Mick</t>
  </si>
  <si>
    <t>Bernie</t>
  </si>
  <si>
    <t>Bundy</t>
  </si>
  <si>
    <t>Randy</t>
  </si>
  <si>
    <t>Bob Allen's son-in-law, member</t>
  </si>
  <si>
    <t>Charlotte</t>
  </si>
  <si>
    <t>Jane</t>
  </si>
  <si>
    <t>Given a Coin</t>
  </si>
  <si>
    <t>Westy</t>
  </si>
  <si>
    <t>Marian</t>
  </si>
  <si>
    <t>McBryde</t>
  </si>
  <si>
    <t>Merkel</t>
  </si>
  <si>
    <t>Chuck</t>
  </si>
  <si>
    <r>
      <t xml:space="preserve">Meal Reservations Calculator - How much should we have collected @$16.00/meal? 
</t>
    </r>
    <r>
      <rPr>
        <b/>
        <sz val="13"/>
        <color rgb="FFFF0000"/>
        <rFont val="Calibri"/>
        <family val="2"/>
        <scheme val="minor"/>
      </rPr>
      <t>(subtract birthdays)</t>
    </r>
  </si>
  <si>
    <t>Alexander</t>
  </si>
  <si>
    <t>Ray</t>
  </si>
  <si>
    <t>Parisot</t>
  </si>
  <si>
    <t>Dave</t>
  </si>
  <si>
    <t>Scalf</t>
  </si>
  <si>
    <t>Cecil</t>
  </si>
  <si>
    <t>Ducie</t>
  </si>
  <si>
    <t>Coins:</t>
  </si>
  <si>
    <t>Colton</t>
  </si>
  <si>
    <t>Brown</t>
  </si>
  <si>
    <t>Dan</t>
  </si>
  <si>
    <t>Phillips</t>
  </si>
  <si>
    <t>Dennis</t>
  </si>
  <si>
    <t>I need his photograph</t>
  </si>
  <si>
    <t>Griffith</t>
  </si>
  <si>
    <t>Mike</t>
  </si>
  <si>
    <t>Pullen</t>
  </si>
  <si>
    <t>Wayne</t>
  </si>
  <si>
    <t>Wambough</t>
  </si>
  <si>
    <t>John</t>
  </si>
  <si>
    <t>Joanne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</si>
</sst>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1" fillId="0" borderId="1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/>
    </xf>
    <xf numFmtId="44" fontId="1" fillId="0" borderId="1" xfId="1" quotePrefix="1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9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0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44" fontId="19" fillId="0" borderId="1" xfId="1" applyFont="1" applyBorder="1"/>
    <xf numFmtId="44" fontId="19" fillId="0" borderId="1" xfId="1" applyFont="1" applyBorder="1" applyAlignment="1"/>
    <xf numFmtId="44" fontId="19" fillId="0" borderId="1" xfId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15" fontId="6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9"/>
  <sheetViews>
    <sheetView tabSelected="1" view="pageBreakPreview" topLeftCell="A28" zoomScale="60" zoomScaleNormal="100" workbookViewId="0">
      <selection activeCell="H42" sqref="H42"/>
    </sheetView>
  </sheetViews>
  <sheetFormatPr defaultRowHeight="26.25" x14ac:dyDescent="0.25"/>
  <cols>
    <col min="1" max="1" width="19.5703125" customWidth="1"/>
    <col min="2" max="2" width="13.5703125" customWidth="1"/>
    <col min="3" max="3" width="18.7109375" style="7" customWidth="1"/>
    <col min="4" max="4" width="22.5703125" bestFit="1" customWidth="1"/>
    <col min="5" max="5" width="18.140625" customWidth="1"/>
    <col min="6" max="6" width="13.5703125" bestFit="1" customWidth="1"/>
    <col min="7" max="7" width="11.140625" style="7" bestFit="1" customWidth="1"/>
    <col min="8" max="8" width="11" style="28" bestFit="1" customWidth="1"/>
    <col min="10" max="10" width="17.85546875" bestFit="1" customWidth="1"/>
    <col min="11" max="12" width="10.5703125" bestFit="1" customWidth="1"/>
  </cols>
  <sheetData>
    <row r="1" spans="1:12" x14ac:dyDescent="0.35">
      <c r="A1" s="60" t="str">
        <f>"NWFMOA Lunch Meeting on "&amp;K4&amp;" "&amp;K5&amp;" "&amp;K6&amp;", "&amp;K7</f>
        <v>NWFMOA Lunch Meeting on Thursday June 6, 2024</v>
      </c>
      <c r="B1" s="60"/>
      <c r="C1" s="60"/>
      <c r="D1" s="60"/>
      <c r="E1" s="60"/>
      <c r="F1" s="60"/>
      <c r="I1" s="10"/>
    </row>
    <row r="2" spans="1:12" ht="31.5" x14ac:dyDescent="0.25">
      <c r="A2" s="32" t="s">
        <v>4</v>
      </c>
      <c r="B2" s="32" t="s">
        <v>5</v>
      </c>
      <c r="C2" s="32" t="s">
        <v>6</v>
      </c>
      <c r="D2" s="32" t="s">
        <v>14</v>
      </c>
      <c r="E2" s="32" t="s">
        <v>7</v>
      </c>
      <c r="F2" s="27" t="s">
        <v>8</v>
      </c>
      <c r="G2" s="33" t="s">
        <v>47</v>
      </c>
      <c r="H2" s="34" t="s">
        <v>56</v>
      </c>
      <c r="J2" s="56" t="s">
        <v>35</v>
      </c>
      <c r="K2" s="56"/>
    </row>
    <row r="3" spans="1:12" ht="21" x14ac:dyDescent="0.35">
      <c r="A3" s="4" t="s">
        <v>109</v>
      </c>
      <c r="B3" s="4" t="s">
        <v>110</v>
      </c>
      <c r="C3" s="5" t="s">
        <v>18</v>
      </c>
      <c r="D3" s="32"/>
      <c r="E3" s="32">
        <v>1</v>
      </c>
      <c r="F3" s="27"/>
      <c r="G3" s="33"/>
      <c r="H3" s="34"/>
      <c r="J3" s="21" t="s">
        <v>31</v>
      </c>
      <c r="K3" s="22">
        <v>45449</v>
      </c>
    </row>
    <row r="4" spans="1:12" ht="21" x14ac:dyDescent="0.35">
      <c r="A4" s="4" t="s">
        <v>76</v>
      </c>
      <c r="B4" s="4" t="s">
        <v>24</v>
      </c>
      <c r="C4" s="5" t="s">
        <v>18</v>
      </c>
      <c r="D4" s="4"/>
      <c r="E4" s="5">
        <v>1</v>
      </c>
      <c r="F4" s="27"/>
      <c r="G4" s="33"/>
      <c r="H4" s="34"/>
      <c r="J4" s="23" t="s">
        <v>34</v>
      </c>
      <c r="K4" s="24" t="str">
        <f>TEXT(K3,"dddd")</f>
        <v>Thursday</v>
      </c>
    </row>
    <row r="5" spans="1:12" ht="26.25" customHeight="1" x14ac:dyDescent="0.35">
      <c r="A5" s="4" t="s">
        <v>84</v>
      </c>
      <c r="B5" s="4" t="s">
        <v>85</v>
      </c>
      <c r="C5" s="5" t="s">
        <v>18</v>
      </c>
      <c r="D5" s="1"/>
      <c r="E5" s="5">
        <v>1</v>
      </c>
      <c r="F5" s="1"/>
      <c r="G5" s="3" t="s">
        <v>49</v>
      </c>
      <c r="H5" s="3" t="s">
        <v>49</v>
      </c>
      <c r="J5" s="23" t="s">
        <v>48</v>
      </c>
      <c r="K5" s="8" t="str">
        <f>TEXT(K3,"mmmm")</f>
        <v>June</v>
      </c>
      <c r="L5" s="19"/>
    </row>
    <row r="6" spans="1:12" ht="26.25" customHeight="1" x14ac:dyDescent="0.35">
      <c r="A6" s="4" t="s">
        <v>118</v>
      </c>
      <c r="B6" s="4" t="s">
        <v>119</v>
      </c>
      <c r="C6" s="5" t="s">
        <v>18</v>
      </c>
      <c r="D6" s="1"/>
      <c r="E6" s="5">
        <v>1</v>
      </c>
      <c r="F6" s="1"/>
      <c r="G6" s="3"/>
      <c r="H6" s="3"/>
      <c r="J6" s="23" t="s">
        <v>33</v>
      </c>
      <c r="K6" s="25" t="str">
        <f>TEXT(K3,"d")</f>
        <v>6</v>
      </c>
      <c r="L6" s="19"/>
    </row>
    <row r="7" spans="1:12" ht="26.25" customHeight="1" x14ac:dyDescent="0.35">
      <c r="A7" s="4" t="s">
        <v>97</v>
      </c>
      <c r="B7" s="4" t="s">
        <v>98</v>
      </c>
      <c r="C7" s="5" t="s">
        <v>18</v>
      </c>
      <c r="D7" s="48" t="s">
        <v>99</v>
      </c>
      <c r="E7" s="5">
        <v>1</v>
      </c>
      <c r="F7" s="1"/>
      <c r="G7" s="3"/>
      <c r="H7" s="3" t="s">
        <v>49</v>
      </c>
      <c r="J7" s="23" t="s">
        <v>32</v>
      </c>
      <c r="K7" s="24" t="str">
        <f>TEXT(K3,"yyyy")</f>
        <v>2024</v>
      </c>
      <c r="L7" s="19"/>
    </row>
    <row r="8" spans="1:12" ht="26.25" customHeight="1" x14ac:dyDescent="0.35">
      <c r="A8" s="4" t="s">
        <v>42</v>
      </c>
      <c r="B8" s="4" t="s">
        <v>77</v>
      </c>
      <c r="C8" s="5" t="s">
        <v>43</v>
      </c>
      <c r="D8" s="1"/>
      <c r="E8" s="5">
        <v>1</v>
      </c>
      <c r="F8" s="1"/>
      <c r="G8" s="3"/>
      <c r="H8" s="3"/>
      <c r="J8" s="23" t="s">
        <v>36</v>
      </c>
      <c r="K8" s="24">
        <f>COUNTIF(F2:F44,"Birth Month")</f>
        <v>3</v>
      </c>
      <c r="L8" s="19"/>
    </row>
    <row r="9" spans="1:12" ht="26.25" customHeight="1" x14ac:dyDescent="0.35">
      <c r="A9" s="4" t="s">
        <v>117</v>
      </c>
      <c r="B9" s="4" t="s">
        <v>44</v>
      </c>
      <c r="C9" s="5" t="s">
        <v>18</v>
      </c>
      <c r="D9" s="1"/>
      <c r="E9" s="5">
        <v>1</v>
      </c>
      <c r="F9" s="1"/>
      <c r="G9" s="3"/>
      <c r="H9" s="3"/>
      <c r="J9" s="23" t="s">
        <v>116</v>
      </c>
      <c r="K9" s="24">
        <f>COUNTA(H3:H45)</f>
        <v>7</v>
      </c>
      <c r="L9" s="19"/>
    </row>
    <row r="10" spans="1:12" ht="26.25" customHeight="1" x14ac:dyDescent="0.35">
      <c r="A10" s="4" t="s">
        <v>70</v>
      </c>
      <c r="B10" s="4" t="s">
        <v>71</v>
      </c>
      <c r="C10" s="5" t="s">
        <v>18</v>
      </c>
      <c r="D10" s="4" t="s">
        <v>100</v>
      </c>
      <c r="E10" s="5">
        <v>2</v>
      </c>
      <c r="F10" s="1"/>
      <c r="G10" s="3"/>
      <c r="H10" s="3"/>
      <c r="L10" s="19"/>
    </row>
    <row r="11" spans="1:12" ht="26.25" customHeight="1" x14ac:dyDescent="0.35">
      <c r="A11" s="4" t="s">
        <v>52</v>
      </c>
      <c r="B11" s="4" t="s">
        <v>96</v>
      </c>
      <c r="C11" s="5" t="s">
        <v>18</v>
      </c>
      <c r="D11" s="29"/>
      <c r="E11" s="5">
        <v>1</v>
      </c>
      <c r="F11" s="1"/>
      <c r="G11" s="3"/>
      <c r="H11" s="3"/>
      <c r="L11" s="7"/>
    </row>
    <row r="12" spans="1:12" ht="26.25" customHeight="1" x14ac:dyDescent="0.35">
      <c r="A12" s="4" t="s">
        <v>72</v>
      </c>
      <c r="B12" s="4" t="s">
        <v>24</v>
      </c>
      <c r="C12" s="5" t="s">
        <v>18</v>
      </c>
      <c r="D12" s="29"/>
      <c r="E12" s="5">
        <v>1</v>
      </c>
      <c r="F12" s="1"/>
      <c r="G12" s="3"/>
      <c r="H12" s="3"/>
      <c r="J12" s="10"/>
      <c r="K12" s="45"/>
      <c r="L12" s="7"/>
    </row>
    <row r="13" spans="1:12" ht="26.25" customHeight="1" x14ac:dyDescent="0.35">
      <c r="A13" s="4" t="s">
        <v>123</v>
      </c>
      <c r="B13" s="4" t="s">
        <v>124</v>
      </c>
      <c r="C13" s="5" t="s">
        <v>18</v>
      </c>
      <c r="D13" s="29"/>
      <c r="E13" s="5">
        <v>1</v>
      </c>
      <c r="F13" s="1"/>
      <c r="G13" s="3"/>
      <c r="H13" s="3"/>
      <c r="J13" s="10"/>
      <c r="K13" s="45"/>
      <c r="L13" s="7"/>
    </row>
    <row r="14" spans="1:12" ht="26.25" customHeight="1" x14ac:dyDescent="0.35">
      <c r="A14" s="4" t="s">
        <v>40</v>
      </c>
      <c r="B14" s="4" t="s">
        <v>41</v>
      </c>
      <c r="C14" s="5" t="s">
        <v>18</v>
      </c>
      <c r="D14" s="4" t="s">
        <v>81</v>
      </c>
      <c r="E14" s="5">
        <v>2</v>
      </c>
      <c r="F14" s="1"/>
      <c r="G14" s="3"/>
      <c r="H14" s="3"/>
      <c r="J14" s="10"/>
      <c r="K14" s="45"/>
      <c r="L14" s="7"/>
    </row>
    <row r="15" spans="1:12" ht="26.25" customHeight="1" x14ac:dyDescent="0.35">
      <c r="A15" s="4" t="s">
        <v>62</v>
      </c>
      <c r="B15" s="4" t="s">
        <v>46</v>
      </c>
      <c r="C15" s="5" t="s">
        <v>18</v>
      </c>
      <c r="D15" s="1"/>
      <c r="E15" s="5">
        <v>1</v>
      </c>
      <c r="F15" s="1"/>
      <c r="G15" s="3"/>
      <c r="H15" s="3"/>
      <c r="J15" s="10"/>
      <c r="K15" s="45"/>
      <c r="L15" s="7"/>
    </row>
    <row r="16" spans="1:12" ht="26.25" customHeight="1" x14ac:dyDescent="0.35">
      <c r="A16" s="4" t="s">
        <v>59</v>
      </c>
      <c r="B16" s="4" t="s">
        <v>44</v>
      </c>
      <c r="C16" s="8" t="s">
        <v>18</v>
      </c>
      <c r="D16" s="29"/>
      <c r="E16" s="5">
        <v>1</v>
      </c>
      <c r="F16" s="1"/>
      <c r="G16" s="3"/>
      <c r="H16" s="3"/>
      <c r="L16" s="7"/>
    </row>
    <row r="17" spans="1:12" ht="21" x14ac:dyDescent="0.25">
      <c r="A17" s="35" t="s">
        <v>2</v>
      </c>
      <c r="B17" s="35" t="s">
        <v>3</v>
      </c>
      <c r="C17" s="3" t="s">
        <v>18</v>
      </c>
      <c r="D17" s="36"/>
      <c r="E17" s="3">
        <v>1</v>
      </c>
      <c r="F17" s="1"/>
      <c r="G17" s="3"/>
      <c r="H17" s="3"/>
      <c r="L17" s="7"/>
    </row>
    <row r="18" spans="1:12" ht="21" x14ac:dyDescent="0.25">
      <c r="A18" s="35" t="s">
        <v>80</v>
      </c>
      <c r="B18" s="35" t="s">
        <v>81</v>
      </c>
      <c r="C18" s="3" t="s">
        <v>18</v>
      </c>
      <c r="D18" s="36"/>
      <c r="E18" s="3">
        <v>1</v>
      </c>
      <c r="F18" s="23"/>
      <c r="G18" s="3"/>
      <c r="H18" s="3"/>
      <c r="L18" s="7"/>
    </row>
    <row r="19" spans="1:12" ht="26.25" customHeight="1" x14ac:dyDescent="0.35">
      <c r="A19" s="4" t="s">
        <v>53</v>
      </c>
      <c r="B19" s="4" t="s">
        <v>51</v>
      </c>
      <c r="C19" s="5" t="s">
        <v>18</v>
      </c>
      <c r="D19" s="4"/>
      <c r="E19" s="5">
        <v>1</v>
      </c>
      <c r="F19" s="1"/>
      <c r="G19" s="3"/>
      <c r="H19" s="46"/>
      <c r="L19" s="7"/>
    </row>
    <row r="20" spans="1:12" ht="26.25" customHeight="1" x14ac:dyDescent="0.35">
      <c r="A20" s="4" t="s">
        <v>37</v>
      </c>
      <c r="B20" s="4" t="s">
        <v>30</v>
      </c>
      <c r="C20" s="5" t="s">
        <v>18</v>
      </c>
      <c r="D20" s="4"/>
      <c r="E20" s="5">
        <v>1</v>
      </c>
      <c r="F20" s="1"/>
      <c r="G20" s="3"/>
      <c r="H20" s="3"/>
      <c r="L20" s="7"/>
    </row>
    <row r="21" spans="1:12" ht="26.25" customHeight="1" x14ac:dyDescent="0.35">
      <c r="A21" s="4" t="s">
        <v>25</v>
      </c>
      <c r="B21" s="4" t="s">
        <v>63</v>
      </c>
      <c r="C21" s="5" t="s">
        <v>18</v>
      </c>
      <c r="D21" s="4" t="s">
        <v>26</v>
      </c>
      <c r="E21" s="5">
        <v>2</v>
      </c>
      <c r="F21" s="1"/>
      <c r="G21" s="3"/>
      <c r="H21" s="3"/>
      <c r="L21" s="7"/>
    </row>
    <row r="22" spans="1:12" ht="26.25" customHeight="1" x14ac:dyDescent="0.35">
      <c r="A22" s="4" t="s">
        <v>27</v>
      </c>
      <c r="B22" s="4" t="s">
        <v>28</v>
      </c>
      <c r="C22" s="5" t="s">
        <v>18</v>
      </c>
      <c r="D22" s="4"/>
      <c r="E22" s="5">
        <v>1</v>
      </c>
      <c r="F22" s="1"/>
      <c r="G22" s="3"/>
      <c r="H22" s="38"/>
    </row>
    <row r="23" spans="1:12" ht="26.25" customHeight="1" x14ac:dyDescent="0.35">
      <c r="A23" s="4" t="s">
        <v>68</v>
      </c>
      <c r="B23" s="4" t="s">
        <v>86</v>
      </c>
      <c r="C23" s="5" t="s">
        <v>18</v>
      </c>
      <c r="D23" s="4"/>
      <c r="E23" s="5">
        <v>1</v>
      </c>
      <c r="F23" s="1"/>
      <c r="G23" s="3"/>
      <c r="H23" s="37"/>
    </row>
    <row r="24" spans="1:12" ht="26.25" customHeight="1" x14ac:dyDescent="0.35">
      <c r="A24" s="4" t="s">
        <v>105</v>
      </c>
      <c r="B24" s="4" t="s">
        <v>104</v>
      </c>
      <c r="C24" s="5" t="s">
        <v>18</v>
      </c>
      <c r="D24" s="4"/>
      <c r="E24" s="5">
        <v>1</v>
      </c>
      <c r="F24" s="1"/>
      <c r="G24" s="3"/>
      <c r="H24" s="37" t="s">
        <v>49</v>
      </c>
    </row>
    <row r="25" spans="1:12" ht="26.25" customHeight="1" x14ac:dyDescent="0.35">
      <c r="A25" s="4" t="s">
        <v>106</v>
      </c>
      <c r="B25" s="4" t="s">
        <v>107</v>
      </c>
      <c r="C25" s="5" t="s">
        <v>18</v>
      </c>
      <c r="D25" s="4"/>
      <c r="E25" s="5">
        <v>1</v>
      </c>
      <c r="F25" s="1"/>
      <c r="G25" s="3"/>
      <c r="H25" s="37"/>
    </row>
    <row r="26" spans="1:12" ht="26.25" customHeight="1" x14ac:dyDescent="0.35">
      <c r="A26" s="4" t="s">
        <v>73</v>
      </c>
      <c r="B26" s="4" t="s">
        <v>74</v>
      </c>
      <c r="C26" s="5" t="s">
        <v>18</v>
      </c>
      <c r="D26" s="4"/>
      <c r="E26" s="5">
        <v>1</v>
      </c>
      <c r="F26" s="26" t="s">
        <v>29</v>
      </c>
      <c r="G26" s="3"/>
      <c r="H26" s="38" t="s">
        <v>49</v>
      </c>
    </row>
    <row r="27" spans="1:12" ht="26.25" customHeight="1" x14ac:dyDescent="0.35">
      <c r="A27" s="4" t="s">
        <v>60</v>
      </c>
      <c r="B27" s="4" t="s">
        <v>61</v>
      </c>
      <c r="C27" s="5" t="s">
        <v>18</v>
      </c>
      <c r="D27" s="1"/>
      <c r="E27" s="5">
        <v>1</v>
      </c>
      <c r="F27" s="1"/>
      <c r="G27" s="3"/>
      <c r="H27" s="3"/>
    </row>
    <row r="28" spans="1:12" ht="26.25" customHeight="1" x14ac:dyDescent="0.35">
      <c r="A28" s="4" t="s">
        <v>60</v>
      </c>
      <c r="B28" s="4" t="s">
        <v>61</v>
      </c>
      <c r="C28" s="5" t="s">
        <v>18</v>
      </c>
      <c r="D28" s="4"/>
      <c r="E28" s="5">
        <v>1</v>
      </c>
      <c r="F28" s="1"/>
      <c r="G28" s="3"/>
      <c r="H28" s="3"/>
    </row>
    <row r="29" spans="1:12" ht="26.25" customHeight="1" x14ac:dyDescent="0.35">
      <c r="A29" s="4" t="s">
        <v>111</v>
      </c>
      <c r="B29" s="4" t="s">
        <v>112</v>
      </c>
      <c r="C29" s="5" t="s">
        <v>18</v>
      </c>
      <c r="D29" s="4"/>
      <c r="E29" s="5">
        <v>1</v>
      </c>
      <c r="F29" s="1"/>
      <c r="G29" s="3"/>
      <c r="H29" s="3"/>
    </row>
    <row r="30" spans="1:12" ht="26.25" customHeight="1" x14ac:dyDescent="0.35">
      <c r="A30" s="4" t="s">
        <v>120</v>
      </c>
      <c r="B30" s="4" t="s">
        <v>121</v>
      </c>
      <c r="C30" s="5" t="s">
        <v>18</v>
      </c>
      <c r="D30" s="4"/>
      <c r="E30" s="5">
        <v>1</v>
      </c>
      <c r="F30" s="1"/>
      <c r="G30" s="3"/>
      <c r="H30" s="3"/>
    </row>
    <row r="31" spans="1:12" ht="26.25" customHeight="1" x14ac:dyDescent="0.35">
      <c r="A31" s="4" t="s">
        <v>125</v>
      </c>
      <c r="B31" s="4" t="s">
        <v>126</v>
      </c>
      <c r="C31" s="5" t="s">
        <v>18</v>
      </c>
      <c r="D31" s="4"/>
      <c r="E31" s="5">
        <v>1</v>
      </c>
      <c r="F31" s="1"/>
      <c r="G31" s="3"/>
      <c r="H31" s="3"/>
    </row>
    <row r="32" spans="1:12" ht="26.25" customHeight="1" x14ac:dyDescent="0.35">
      <c r="A32" s="4" t="s">
        <v>94</v>
      </c>
      <c r="B32" s="4" t="s">
        <v>95</v>
      </c>
      <c r="C32" s="5" t="s">
        <v>18</v>
      </c>
      <c r="D32" s="4"/>
      <c r="E32" s="5">
        <v>1</v>
      </c>
      <c r="F32" s="1"/>
      <c r="G32" s="3"/>
      <c r="H32" s="3" t="s">
        <v>49</v>
      </c>
    </row>
    <row r="33" spans="1:12" ht="26.25" customHeight="1" x14ac:dyDescent="0.35">
      <c r="A33" s="4" t="s">
        <v>113</v>
      </c>
      <c r="B33" s="4" t="s">
        <v>114</v>
      </c>
      <c r="C33" s="5" t="s">
        <v>18</v>
      </c>
      <c r="D33" s="4" t="s">
        <v>115</v>
      </c>
      <c r="E33" s="5">
        <v>2</v>
      </c>
      <c r="F33" s="1"/>
      <c r="G33" s="3"/>
      <c r="H33" s="3"/>
    </row>
    <row r="34" spans="1:12" ht="26.25" customHeight="1" x14ac:dyDescent="0.35">
      <c r="A34" s="4" t="s">
        <v>78</v>
      </c>
      <c r="B34" s="4" t="s">
        <v>79</v>
      </c>
      <c r="C34" s="5" t="s">
        <v>18</v>
      </c>
      <c r="D34" s="4"/>
      <c r="E34" s="5">
        <v>1</v>
      </c>
      <c r="F34" s="1"/>
      <c r="G34" s="3"/>
      <c r="H34" s="3"/>
    </row>
    <row r="35" spans="1:12" ht="26.25" customHeight="1" x14ac:dyDescent="0.35">
      <c r="A35" s="4" t="s">
        <v>38</v>
      </c>
      <c r="B35" s="4" t="s">
        <v>39</v>
      </c>
      <c r="C35" s="5" t="s">
        <v>18</v>
      </c>
      <c r="D35" s="4"/>
      <c r="E35" s="5">
        <v>1</v>
      </c>
      <c r="F35" s="26" t="s">
        <v>29</v>
      </c>
      <c r="G35" s="3"/>
      <c r="H35" s="3"/>
    </row>
    <row r="36" spans="1:12" ht="26.25" customHeight="1" x14ac:dyDescent="0.35">
      <c r="A36" s="4" t="s">
        <v>45</v>
      </c>
      <c r="B36" s="4" t="s">
        <v>75</v>
      </c>
      <c r="C36" s="5" t="s">
        <v>18</v>
      </c>
      <c r="D36" s="4"/>
      <c r="E36" s="5">
        <v>1</v>
      </c>
      <c r="F36" s="1"/>
      <c r="G36" s="3"/>
      <c r="H36" s="3"/>
    </row>
    <row r="37" spans="1:12" ht="26.25" customHeight="1" x14ac:dyDescent="0.35">
      <c r="A37" s="4" t="s">
        <v>92</v>
      </c>
      <c r="B37" s="4" t="s">
        <v>93</v>
      </c>
      <c r="C37" s="5" t="s">
        <v>18</v>
      </c>
      <c r="D37" s="4" t="s">
        <v>101</v>
      </c>
      <c r="E37" s="5">
        <v>2</v>
      </c>
      <c r="F37" s="1"/>
      <c r="G37" s="3"/>
      <c r="H37" s="3" t="s">
        <v>49</v>
      </c>
    </row>
    <row r="38" spans="1:12" ht="26.25" customHeight="1" x14ac:dyDescent="0.35">
      <c r="A38" s="4" t="s">
        <v>57</v>
      </c>
      <c r="B38" s="4" t="s">
        <v>58</v>
      </c>
      <c r="C38" s="5" t="s">
        <v>18</v>
      </c>
      <c r="D38" s="4" t="s">
        <v>91</v>
      </c>
      <c r="E38" s="5">
        <v>2</v>
      </c>
      <c r="F38" s="1"/>
      <c r="G38" s="3"/>
      <c r="H38" s="3"/>
      <c r="L38" s="9"/>
    </row>
    <row r="39" spans="1:12" ht="26.25" customHeight="1" x14ac:dyDescent="0.35">
      <c r="A39" s="4" t="s">
        <v>82</v>
      </c>
      <c r="B39" s="4" t="s">
        <v>83</v>
      </c>
      <c r="C39" s="5" t="s">
        <v>18</v>
      </c>
      <c r="D39" s="1"/>
      <c r="E39" s="5">
        <v>1</v>
      </c>
      <c r="F39" s="1"/>
      <c r="G39" s="3"/>
      <c r="H39" s="3"/>
      <c r="L39" s="9"/>
    </row>
    <row r="40" spans="1:12" ht="26.25" customHeight="1" x14ac:dyDescent="0.35">
      <c r="A40" s="4" t="s">
        <v>64</v>
      </c>
      <c r="B40" s="4" t="s">
        <v>65</v>
      </c>
      <c r="C40" s="5" t="s">
        <v>18</v>
      </c>
      <c r="D40" s="4"/>
      <c r="E40" s="5">
        <v>1</v>
      </c>
      <c r="F40" s="1"/>
      <c r="G40" s="3"/>
      <c r="H40" s="3"/>
      <c r="L40" s="9"/>
    </row>
    <row r="41" spans="1:12" ht="26.25" customHeight="1" x14ac:dyDescent="0.35">
      <c r="A41" s="4" t="s">
        <v>127</v>
      </c>
      <c r="B41" s="4" t="s">
        <v>128</v>
      </c>
      <c r="C41" s="5" t="s">
        <v>18</v>
      </c>
      <c r="D41" s="4" t="s">
        <v>129</v>
      </c>
      <c r="E41" s="5">
        <v>2</v>
      </c>
      <c r="F41" s="1"/>
      <c r="G41" s="3"/>
      <c r="H41" s="3" t="s">
        <v>49</v>
      </c>
      <c r="L41" s="9"/>
    </row>
    <row r="42" spans="1:12" ht="26.25" customHeight="1" x14ac:dyDescent="0.35">
      <c r="A42" s="4" t="s">
        <v>50</v>
      </c>
      <c r="B42" s="4" t="s">
        <v>103</v>
      </c>
      <c r="C42" s="5" t="s">
        <v>18</v>
      </c>
      <c r="D42" s="4"/>
      <c r="E42" s="5">
        <v>1</v>
      </c>
      <c r="F42" s="48" t="s">
        <v>122</v>
      </c>
      <c r="G42" s="3"/>
      <c r="H42" s="3"/>
      <c r="L42" s="9"/>
    </row>
    <row r="43" spans="1:12" ht="26.25" customHeight="1" x14ac:dyDescent="0.35">
      <c r="A43" s="4" t="s">
        <v>0</v>
      </c>
      <c r="B43" s="4" t="s">
        <v>1</v>
      </c>
      <c r="C43" s="5" t="s">
        <v>18</v>
      </c>
      <c r="D43" s="4"/>
      <c r="E43" s="5">
        <v>1</v>
      </c>
      <c r="F43" s="1"/>
      <c r="G43" s="3"/>
      <c r="H43" s="3"/>
      <c r="L43" s="9"/>
    </row>
    <row r="44" spans="1:12" ht="21" x14ac:dyDescent="0.25">
      <c r="A44" s="35" t="s">
        <v>89</v>
      </c>
      <c r="B44" s="35" t="s">
        <v>90</v>
      </c>
      <c r="C44" s="3" t="s">
        <v>18</v>
      </c>
      <c r="D44" s="29"/>
      <c r="E44" s="3">
        <v>1</v>
      </c>
      <c r="F44" s="26" t="s">
        <v>29</v>
      </c>
      <c r="G44" s="3"/>
      <c r="H44" s="3"/>
      <c r="J44" s="20"/>
      <c r="K44" s="20"/>
    </row>
    <row r="45" spans="1:12" ht="21" x14ac:dyDescent="0.25">
      <c r="A45" s="35"/>
      <c r="B45" s="35"/>
      <c r="C45" s="50"/>
      <c r="D45" s="51"/>
      <c r="E45" s="50"/>
      <c r="F45" s="1"/>
      <c r="G45" s="50"/>
      <c r="H45" s="50"/>
      <c r="J45" s="20"/>
      <c r="K45" s="20"/>
    </row>
    <row r="46" spans="1:12" ht="26.25" customHeight="1" x14ac:dyDescent="0.25">
      <c r="A46" s="13"/>
      <c r="B46" s="13"/>
      <c r="C46" s="47" t="s">
        <v>66</v>
      </c>
      <c r="D46" s="49">
        <f>SUMIF(C2:C45,"Meal",E2:E45)</f>
        <v>48</v>
      </c>
      <c r="E46" s="49">
        <f>SUMIF(C2:C44,"Meeting Only",E2:E44)</f>
        <v>1</v>
      </c>
      <c r="F46" s="49">
        <f>+K8</f>
        <v>3</v>
      </c>
      <c r="G46" s="49">
        <f>COUNTA(G5:G44)</f>
        <v>1</v>
      </c>
      <c r="H46" s="49">
        <f>COUNTA(H5:H44)</f>
        <v>7</v>
      </c>
      <c r="K46" s="9"/>
      <c r="L46" s="9"/>
    </row>
    <row r="47" spans="1:12" ht="21" x14ac:dyDescent="0.25">
      <c r="A47" s="13"/>
      <c r="B47" s="13"/>
      <c r="C47" s="14"/>
      <c r="D47" s="30" t="s">
        <v>67</v>
      </c>
      <c r="E47" s="30" t="s">
        <v>43</v>
      </c>
      <c r="F47" s="30" t="s">
        <v>36</v>
      </c>
      <c r="G47" s="30" t="s">
        <v>55</v>
      </c>
      <c r="H47" s="31" t="s">
        <v>54</v>
      </c>
    </row>
    <row r="48" spans="1:12" x14ac:dyDescent="0.3">
      <c r="A48" s="61" t="s">
        <v>17</v>
      </c>
      <c r="B48" s="61"/>
      <c r="C48" s="61"/>
      <c r="D48" s="61"/>
      <c r="E48" s="61"/>
      <c r="F48" s="61"/>
    </row>
    <row r="49" spans="1:8" ht="31.5" x14ac:dyDescent="0.3">
      <c r="A49" s="17" t="s">
        <v>4</v>
      </c>
      <c r="B49" s="17" t="s">
        <v>5</v>
      </c>
      <c r="C49" s="17" t="s">
        <v>6</v>
      </c>
      <c r="D49" s="17" t="s">
        <v>14</v>
      </c>
      <c r="E49" s="17" t="s">
        <v>7</v>
      </c>
      <c r="F49" s="11" t="s">
        <v>8</v>
      </c>
      <c r="G49" s="33" t="s">
        <v>47</v>
      </c>
      <c r="H49" s="34" t="s">
        <v>102</v>
      </c>
    </row>
    <row r="50" spans="1:8" ht="18.75" x14ac:dyDescent="0.3">
      <c r="A50" s="17"/>
      <c r="B50" s="17"/>
      <c r="C50" s="17"/>
      <c r="D50" s="17"/>
      <c r="E50" s="17"/>
      <c r="F50" s="11"/>
      <c r="G50" s="33"/>
      <c r="H50" s="34"/>
    </row>
    <row r="51" spans="1:8" ht="18.75" x14ac:dyDescent="0.3">
      <c r="A51" s="17"/>
      <c r="B51" s="17"/>
      <c r="C51" s="17"/>
      <c r="D51" s="17"/>
      <c r="E51" s="17"/>
      <c r="F51" s="11"/>
      <c r="G51" s="33"/>
      <c r="H51" s="34"/>
    </row>
    <row r="52" spans="1:8" ht="18.75" x14ac:dyDescent="0.3">
      <c r="A52" s="17"/>
      <c r="B52" s="17"/>
      <c r="C52" s="17"/>
      <c r="D52" s="17"/>
      <c r="E52" s="17"/>
      <c r="F52" s="11"/>
      <c r="G52" s="33"/>
      <c r="H52" s="34"/>
    </row>
    <row r="53" spans="1:8" ht="18.75" x14ac:dyDescent="0.3">
      <c r="A53" s="17"/>
      <c r="B53" s="17"/>
      <c r="C53" s="17"/>
      <c r="D53" s="17"/>
      <c r="E53" s="17"/>
      <c r="F53" s="11"/>
      <c r="G53" s="33"/>
      <c r="H53" s="34"/>
    </row>
    <row r="54" spans="1:8" ht="18.75" x14ac:dyDescent="0.3">
      <c r="A54" s="16"/>
      <c r="B54" s="16"/>
      <c r="C54" s="15"/>
      <c r="D54" s="16"/>
      <c r="E54" s="16"/>
      <c r="F54" s="16"/>
      <c r="G54" s="33"/>
      <c r="H54" s="34"/>
    </row>
    <row r="55" spans="1:8" ht="18.75" x14ac:dyDescent="0.3">
      <c r="A55" s="52"/>
      <c r="B55" s="52"/>
      <c r="C55" s="53"/>
      <c r="D55" s="52"/>
      <c r="E55" s="52"/>
      <c r="F55" s="52"/>
      <c r="G55" s="54"/>
      <c r="H55" s="55"/>
    </row>
    <row r="56" spans="1:8" x14ac:dyDescent="0.35">
      <c r="A56" s="62" t="s">
        <v>9</v>
      </c>
      <c r="B56" s="63"/>
      <c r="C56" s="63"/>
      <c r="D56" s="63"/>
      <c r="E56" s="63"/>
      <c r="F56" s="64"/>
    </row>
    <row r="57" spans="1:8" x14ac:dyDescent="0.35">
      <c r="A57" s="65" t="s">
        <v>23</v>
      </c>
      <c r="B57" s="59" t="s">
        <v>12</v>
      </c>
      <c r="C57" s="59"/>
      <c r="D57" s="5">
        <f>SUMIF(C1:C46,"Meal",E1:E46)</f>
        <v>48</v>
      </c>
      <c r="E57" s="18" t="str">
        <f>"@ "&amp;"$16.00"</f>
        <v>@ $16.00</v>
      </c>
      <c r="F57" s="6">
        <f>+D57*16</f>
        <v>768</v>
      </c>
    </row>
    <row r="58" spans="1:8" x14ac:dyDescent="0.35">
      <c r="A58" s="65"/>
      <c r="B58" s="59" t="s">
        <v>11</v>
      </c>
      <c r="C58" s="59"/>
      <c r="D58" s="39"/>
      <c r="E58" s="18" t="str">
        <f>"@ "&amp;"$16.00"</f>
        <v>@ $16.00</v>
      </c>
      <c r="F58" s="4"/>
    </row>
    <row r="59" spans="1:8" x14ac:dyDescent="0.35">
      <c r="A59" s="65"/>
      <c r="B59" s="59" t="s">
        <v>10</v>
      </c>
      <c r="C59" s="59"/>
      <c r="D59" s="5">
        <f>SUMIF(C5:C48,"Meeting Only",E5:E48)</f>
        <v>1</v>
      </c>
      <c r="E59" s="18" t="str">
        <f>"@ "&amp;"$  0.00"</f>
        <v>@ $  0.00</v>
      </c>
      <c r="F59" s="12" t="s">
        <v>19</v>
      </c>
    </row>
    <row r="60" spans="1:8" x14ac:dyDescent="0.35">
      <c r="A60" s="65"/>
      <c r="B60" s="59" t="s">
        <v>13</v>
      </c>
      <c r="C60" s="59"/>
      <c r="D60" s="4"/>
      <c r="E60" s="18" t="str">
        <f>"@ "&amp;"$16.00"</f>
        <v>@ $16.00</v>
      </c>
      <c r="F60" s="6"/>
    </row>
    <row r="61" spans="1:8" ht="15.75" customHeight="1" x14ac:dyDescent="0.25">
      <c r="A61" s="2"/>
    </row>
    <row r="62" spans="1:8" ht="38.25" customHeight="1" x14ac:dyDescent="0.3">
      <c r="A62" s="58" t="s">
        <v>108</v>
      </c>
      <c r="B62" s="57"/>
      <c r="C62" s="57"/>
      <c r="D62" s="57"/>
      <c r="E62" s="57"/>
      <c r="F62" s="57"/>
    </row>
    <row r="63" spans="1:8" x14ac:dyDescent="0.3">
      <c r="A63" s="40" t="s">
        <v>16</v>
      </c>
      <c r="B63" s="40" t="s">
        <v>15</v>
      </c>
      <c r="C63" s="40" t="s">
        <v>16</v>
      </c>
      <c r="D63" s="40" t="s">
        <v>15</v>
      </c>
      <c r="E63" s="40" t="s">
        <v>16</v>
      </c>
      <c r="F63" s="40" t="s">
        <v>15</v>
      </c>
    </row>
    <row r="64" spans="1:8" ht="20.25" customHeight="1" x14ac:dyDescent="0.3">
      <c r="A64" s="41">
        <f>+D57-10</f>
        <v>38</v>
      </c>
      <c r="B64" s="42">
        <f>+A64*16</f>
        <v>608</v>
      </c>
      <c r="C64" s="41">
        <f>+A70+1</f>
        <v>45</v>
      </c>
      <c r="D64" s="43">
        <f>+C64*16</f>
        <v>720</v>
      </c>
      <c r="E64" s="41">
        <f>+C70+1</f>
        <v>52</v>
      </c>
      <c r="F64" s="44">
        <f>+E64*16</f>
        <v>832</v>
      </c>
    </row>
    <row r="65" spans="1:6" ht="20.25" customHeight="1" x14ac:dyDescent="0.3">
      <c r="A65" s="41">
        <f>+A64+1</f>
        <v>39</v>
      </c>
      <c r="B65" s="42">
        <f t="shared" ref="B65:B70" si="0">+A65*16</f>
        <v>624</v>
      </c>
      <c r="C65" s="41">
        <f>+C64+1</f>
        <v>46</v>
      </c>
      <c r="D65" s="43">
        <f t="shared" ref="D65:D70" si="1">+C65*16</f>
        <v>736</v>
      </c>
      <c r="E65" s="41">
        <f>+E64+1</f>
        <v>53</v>
      </c>
      <c r="F65" s="44">
        <f t="shared" ref="F65:F70" si="2">+E65*16</f>
        <v>848</v>
      </c>
    </row>
    <row r="66" spans="1:6" ht="20.25" customHeight="1" x14ac:dyDescent="0.3">
      <c r="A66" s="41">
        <f t="shared" ref="A66:A68" si="3">+A65+1</f>
        <v>40</v>
      </c>
      <c r="B66" s="42">
        <f t="shared" si="0"/>
        <v>640</v>
      </c>
      <c r="C66" s="41">
        <f t="shared" ref="C66:C68" si="4">+C65+1</f>
        <v>47</v>
      </c>
      <c r="D66" s="43">
        <f t="shared" si="1"/>
        <v>752</v>
      </c>
      <c r="E66" s="41">
        <f t="shared" ref="E66:E68" si="5">+E65+1</f>
        <v>54</v>
      </c>
      <c r="F66" s="44">
        <f t="shared" si="2"/>
        <v>864</v>
      </c>
    </row>
    <row r="67" spans="1:6" ht="20.25" customHeight="1" x14ac:dyDescent="0.3">
      <c r="A67" s="41">
        <f t="shared" si="3"/>
        <v>41</v>
      </c>
      <c r="B67" s="42">
        <f t="shared" si="0"/>
        <v>656</v>
      </c>
      <c r="C67" s="41">
        <f t="shared" si="4"/>
        <v>48</v>
      </c>
      <c r="D67" s="43">
        <f t="shared" si="1"/>
        <v>768</v>
      </c>
      <c r="E67" s="41">
        <f t="shared" si="5"/>
        <v>55</v>
      </c>
      <c r="F67" s="44">
        <f t="shared" si="2"/>
        <v>880</v>
      </c>
    </row>
    <row r="68" spans="1:6" ht="20.25" customHeight="1" x14ac:dyDescent="0.3">
      <c r="A68" s="41">
        <f t="shared" si="3"/>
        <v>42</v>
      </c>
      <c r="B68" s="42">
        <f t="shared" si="0"/>
        <v>672</v>
      </c>
      <c r="C68" s="41">
        <f t="shared" si="4"/>
        <v>49</v>
      </c>
      <c r="D68" s="43">
        <f t="shared" si="1"/>
        <v>784</v>
      </c>
      <c r="E68" s="41">
        <f t="shared" si="5"/>
        <v>56</v>
      </c>
      <c r="F68" s="44">
        <f t="shared" si="2"/>
        <v>896</v>
      </c>
    </row>
    <row r="69" spans="1:6" ht="20.25" customHeight="1" x14ac:dyDescent="0.3">
      <c r="A69" s="41">
        <f>+A68+1</f>
        <v>43</v>
      </c>
      <c r="B69" s="42">
        <f t="shared" si="0"/>
        <v>688</v>
      </c>
      <c r="C69" s="41">
        <f>+C68+1</f>
        <v>50</v>
      </c>
      <c r="D69" s="43">
        <f t="shared" si="1"/>
        <v>800</v>
      </c>
      <c r="E69" s="41">
        <f>+E68+1</f>
        <v>57</v>
      </c>
      <c r="F69" s="44">
        <f t="shared" si="2"/>
        <v>912</v>
      </c>
    </row>
    <row r="70" spans="1:6" ht="20.25" customHeight="1" x14ac:dyDescent="0.3">
      <c r="A70" s="41">
        <f>+A69+1</f>
        <v>44</v>
      </c>
      <c r="B70" s="42">
        <f t="shared" si="0"/>
        <v>704</v>
      </c>
      <c r="C70" s="41">
        <f>+C69+1</f>
        <v>51</v>
      </c>
      <c r="D70" s="43">
        <f t="shared" si="1"/>
        <v>816</v>
      </c>
      <c r="E70" s="41">
        <f>+E69+1</f>
        <v>58</v>
      </c>
      <c r="F70" s="44">
        <f t="shared" si="2"/>
        <v>928</v>
      </c>
    </row>
    <row r="71" spans="1:6" x14ac:dyDescent="0.3">
      <c r="A71" s="57" t="s">
        <v>20</v>
      </c>
      <c r="B71" s="57"/>
      <c r="C71" s="57"/>
      <c r="D71" s="57"/>
      <c r="E71" s="57"/>
      <c r="F71" s="57"/>
    </row>
    <row r="72" spans="1:6" ht="21" customHeight="1" x14ac:dyDescent="0.3">
      <c r="A72" s="40" t="s">
        <v>16</v>
      </c>
      <c r="B72" s="40" t="s">
        <v>15</v>
      </c>
      <c r="C72" s="40" t="s">
        <v>16</v>
      </c>
      <c r="D72" s="40" t="s">
        <v>15</v>
      </c>
      <c r="E72" s="40" t="s">
        <v>16</v>
      </c>
      <c r="F72" s="40" t="s">
        <v>15</v>
      </c>
    </row>
    <row r="73" spans="1:6" ht="21" customHeight="1" x14ac:dyDescent="0.3">
      <c r="A73" s="41">
        <f>+D57-10</f>
        <v>38</v>
      </c>
      <c r="B73" s="42">
        <f>+A73*14.5</f>
        <v>551</v>
      </c>
      <c r="C73" s="41">
        <f>+A79+1</f>
        <v>45</v>
      </c>
      <c r="D73" s="42">
        <f>+C73*14.5</f>
        <v>652.5</v>
      </c>
      <c r="E73" s="41">
        <f>+C79+1</f>
        <v>52</v>
      </c>
      <c r="F73" s="44">
        <f>+E73*14.5</f>
        <v>754</v>
      </c>
    </row>
    <row r="74" spans="1:6" ht="21" customHeight="1" x14ac:dyDescent="0.3">
      <c r="A74" s="41">
        <f>+A73+1</f>
        <v>39</v>
      </c>
      <c r="B74" s="42">
        <f t="shared" ref="B74:B79" si="6">+A74*14.5</f>
        <v>565.5</v>
      </c>
      <c r="C74" s="41">
        <f>+C73+1</f>
        <v>46</v>
      </c>
      <c r="D74" s="42">
        <f t="shared" ref="D74:D79" si="7">+C74*14.5</f>
        <v>667</v>
      </c>
      <c r="E74" s="41">
        <f>+E73+1</f>
        <v>53</v>
      </c>
      <c r="F74" s="44">
        <f t="shared" ref="F74:F79" si="8">+E74*14.5</f>
        <v>768.5</v>
      </c>
    </row>
    <row r="75" spans="1:6" ht="21" customHeight="1" x14ac:dyDescent="0.3">
      <c r="A75" s="41">
        <f t="shared" ref="A75:A77" si="9">+A74+1</f>
        <v>40</v>
      </c>
      <c r="B75" s="42">
        <f t="shared" si="6"/>
        <v>580</v>
      </c>
      <c r="C75" s="41">
        <f t="shared" ref="C75:C77" si="10">+C74+1</f>
        <v>47</v>
      </c>
      <c r="D75" s="42">
        <f t="shared" si="7"/>
        <v>681.5</v>
      </c>
      <c r="E75" s="41">
        <f t="shared" ref="E75:E77" si="11">+E74+1</f>
        <v>54</v>
      </c>
      <c r="F75" s="44">
        <f t="shared" si="8"/>
        <v>783</v>
      </c>
    </row>
    <row r="76" spans="1:6" ht="21" customHeight="1" x14ac:dyDescent="0.3">
      <c r="A76" s="41">
        <f t="shared" si="9"/>
        <v>41</v>
      </c>
      <c r="B76" s="42">
        <f t="shared" si="6"/>
        <v>594.5</v>
      </c>
      <c r="C76" s="41">
        <f t="shared" si="10"/>
        <v>48</v>
      </c>
      <c r="D76" s="42">
        <f t="shared" si="7"/>
        <v>696</v>
      </c>
      <c r="E76" s="41">
        <f t="shared" si="11"/>
        <v>55</v>
      </c>
      <c r="F76" s="44">
        <f t="shared" si="8"/>
        <v>797.5</v>
      </c>
    </row>
    <row r="77" spans="1:6" ht="21" customHeight="1" x14ac:dyDescent="0.3">
      <c r="A77" s="41">
        <f t="shared" si="9"/>
        <v>42</v>
      </c>
      <c r="B77" s="42">
        <f t="shared" si="6"/>
        <v>609</v>
      </c>
      <c r="C77" s="41">
        <f t="shared" si="10"/>
        <v>49</v>
      </c>
      <c r="D77" s="42">
        <f t="shared" si="7"/>
        <v>710.5</v>
      </c>
      <c r="E77" s="41">
        <f t="shared" si="11"/>
        <v>56</v>
      </c>
      <c r="F77" s="44">
        <f t="shared" si="8"/>
        <v>812</v>
      </c>
    </row>
    <row r="78" spans="1:6" ht="21" customHeight="1" x14ac:dyDescent="0.3">
      <c r="A78" s="41">
        <f>+A77+1</f>
        <v>43</v>
      </c>
      <c r="B78" s="42">
        <f t="shared" si="6"/>
        <v>623.5</v>
      </c>
      <c r="C78" s="41">
        <f>+C77+1</f>
        <v>50</v>
      </c>
      <c r="D78" s="42">
        <f t="shared" si="7"/>
        <v>725</v>
      </c>
      <c r="E78" s="41">
        <f>+E77+1</f>
        <v>57</v>
      </c>
      <c r="F78" s="44">
        <f t="shared" si="8"/>
        <v>826.5</v>
      </c>
    </row>
    <row r="79" spans="1:6" ht="21" customHeight="1" x14ac:dyDescent="0.3">
      <c r="A79" s="41">
        <f>+A78+1</f>
        <v>44</v>
      </c>
      <c r="B79" s="42">
        <f t="shared" si="6"/>
        <v>638</v>
      </c>
      <c r="C79" s="41">
        <f>+C78+1</f>
        <v>51</v>
      </c>
      <c r="D79" s="42">
        <f t="shared" si="7"/>
        <v>739.5</v>
      </c>
      <c r="E79" s="41">
        <f>+E78+1</f>
        <v>58</v>
      </c>
      <c r="F79" s="44">
        <f t="shared" si="8"/>
        <v>841</v>
      </c>
    </row>
  </sheetData>
  <autoFilter ref="A2:F46" xr:uid="{DB254B10-4413-43EB-8853-D861DB0B9014}"/>
  <sortState xmlns:xlrd2="http://schemas.microsoft.com/office/spreadsheetml/2017/richdata2" ref="A10:E44">
    <sortCondition ref="A10:A44"/>
  </sortState>
  <mergeCells count="11">
    <mergeCell ref="A1:F1"/>
    <mergeCell ref="A48:F48"/>
    <mergeCell ref="A56:F56"/>
    <mergeCell ref="B58:C58"/>
    <mergeCell ref="B57:C57"/>
    <mergeCell ref="A57:A60"/>
    <mergeCell ref="J2:K2"/>
    <mergeCell ref="A71:F71"/>
    <mergeCell ref="A62:F62"/>
    <mergeCell ref="B59:C59"/>
    <mergeCell ref="B60:C60"/>
  </mergeCells>
  <pageMargins left="0.5" right="0.5" top="0.5" bottom="0.5" header="0.3" footer="0.3"/>
  <pageSetup scale="74" fitToHeight="0" orientation="portrait" horizontalDpi="4294967292" verticalDpi="4294967293" r:id="rId1"/>
  <rowBreaks count="1" manualBreakCount="1">
    <brk id="38" max="7" man="1"/>
  </rowBreaks>
  <ignoredErrors>
    <ignoredError sqref="B65:B67 B68:B70 D64:D70 C64:C70 E64:E70 B74:B79 D73:D79 C73:C79 E73:E79 E59" formula="1"/>
    <ignoredError sqref="F5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E35"/>
  <sheetViews>
    <sheetView zoomScaleNormal="100" workbookViewId="0">
      <selection sqref="A1:E33"/>
    </sheetView>
  </sheetViews>
  <sheetFormatPr defaultRowHeight="15" x14ac:dyDescent="0.25"/>
  <sheetData>
    <row r="1" spans="1:5" x14ac:dyDescent="0.25">
      <c r="A1" t="s">
        <v>76</v>
      </c>
      <c r="B1" t="s">
        <v>24</v>
      </c>
      <c r="C1" t="s">
        <v>18</v>
      </c>
      <c r="E1">
        <v>1</v>
      </c>
    </row>
    <row r="2" spans="1:5" x14ac:dyDescent="0.25">
      <c r="A2" t="s">
        <v>84</v>
      </c>
      <c r="B2" t="s">
        <v>85</v>
      </c>
      <c r="C2" t="s">
        <v>18</v>
      </c>
      <c r="E2">
        <v>1</v>
      </c>
    </row>
    <row r="3" spans="1:5" x14ac:dyDescent="0.25">
      <c r="A3" t="s">
        <v>97</v>
      </c>
      <c r="B3" t="s">
        <v>98</v>
      </c>
      <c r="C3" t="s">
        <v>18</v>
      </c>
      <c r="D3" t="s">
        <v>99</v>
      </c>
      <c r="E3">
        <v>1</v>
      </c>
    </row>
    <row r="4" spans="1:5" x14ac:dyDescent="0.25">
      <c r="A4" t="s">
        <v>42</v>
      </c>
      <c r="B4" t="s">
        <v>77</v>
      </c>
      <c r="C4" t="s">
        <v>43</v>
      </c>
      <c r="E4">
        <v>1</v>
      </c>
    </row>
    <row r="5" spans="1:5" x14ac:dyDescent="0.25">
      <c r="A5" t="s">
        <v>70</v>
      </c>
      <c r="B5" t="s">
        <v>71</v>
      </c>
      <c r="C5" t="s">
        <v>18</v>
      </c>
      <c r="D5" t="s">
        <v>100</v>
      </c>
      <c r="E5">
        <v>2</v>
      </c>
    </row>
    <row r="6" spans="1:5" x14ac:dyDescent="0.25">
      <c r="A6" t="s">
        <v>21</v>
      </c>
      <c r="B6" t="s">
        <v>22</v>
      </c>
      <c r="C6" t="s">
        <v>18</v>
      </c>
      <c r="E6">
        <v>1</v>
      </c>
    </row>
    <row r="7" spans="1:5" x14ac:dyDescent="0.25">
      <c r="A7" t="s">
        <v>52</v>
      </c>
      <c r="B7" t="s">
        <v>96</v>
      </c>
      <c r="C7" t="s">
        <v>18</v>
      </c>
      <c r="E7">
        <v>1</v>
      </c>
    </row>
    <row r="8" spans="1:5" x14ac:dyDescent="0.25">
      <c r="A8" t="s">
        <v>72</v>
      </c>
      <c r="B8" t="s">
        <v>24</v>
      </c>
      <c r="C8" t="s">
        <v>18</v>
      </c>
      <c r="E8">
        <v>1</v>
      </c>
    </row>
    <row r="9" spans="1:5" x14ac:dyDescent="0.25">
      <c r="A9" t="s">
        <v>40</v>
      </c>
      <c r="B9" t="s">
        <v>41</v>
      </c>
      <c r="C9" t="s">
        <v>18</v>
      </c>
      <c r="D9" t="s">
        <v>81</v>
      </c>
      <c r="E9">
        <v>2</v>
      </c>
    </row>
    <row r="10" spans="1:5" x14ac:dyDescent="0.25">
      <c r="A10" t="s">
        <v>62</v>
      </c>
      <c r="B10" t="s">
        <v>46</v>
      </c>
      <c r="C10" t="s">
        <v>18</v>
      </c>
      <c r="E10">
        <v>1</v>
      </c>
    </row>
    <row r="11" spans="1:5" x14ac:dyDescent="0.25">
      <c r="A11" t="s">
        <v>59</v>
      </c>
      <c r="B11" t="s">
        <v>44</v>
      </c>
      <c r="C11" t="s">
        <v>18</v>
      </c>
      <c r="E11">
        <v>1</v>
      </c>
    </row>
    <row r="12" spans="1:5" x14ac:dyDescent="0.25">
      <c r="A12" t="s">
        <v>2</v>
      </c>
      <c r="B12" t="s">
        <v>3</v>
      </c>
      <c r="C12" t="s">
        <v>18</v>
      </c>
      <c r="E12">
        <v>1</v>
      </c>
    </row>
    <row r="13" spans="1:5" x14ac:dyDescent="0.25">
      <c r="A13" t="s">
        <v>80</v>
      </c>
      <c r="B13" t="s">
        <v>81</v>
      </c>
      <c r="C13" t="s">
        <v>18</v>
      </c>
      <c r="E13">
        <v>1</v>
      </c>
    </row>
    <row r="14" spans="1:5" x14ac:dyDescent="0.25">
      <c r="A14" t="s">
        <v>80</v>
      </c>
      <c r="B14" t="s">
        <v>81</v>
      </c>
      <c r="C14" t="s">
        <v>18</v>
      </c>
      <c r="E14">
        <v>1</v>
      </c>
    </row>
    <row r="15" spans="1:5" x14ac:dyDescent="0.25">
      <c r="A15" t="s">
        <v>53</v>
      </c>
      <c r="B15" t="s">
        <v>51</v>
      </c>
      <c r="C15" t="s">
        <v>18</v>
      </c>
      <c r="E15">
        <v>1</v>
      </c>
    </row>
    <row r="16" spans="1:5" x14ac:dyDescent="0.25">
      <c r="A16" t="s">
        <v>87</v>
      </c>
      <c r="B16" t="s">
        <v>88</v>
      </c>
      <c r="C16" t="s">
        <v>18</v>
      </c>
      <c r="E16">
        <v>1</v>
      </c>
    </row>
    <row r="17" spans="1:5" x14ac:dyDescent="0.25">
      <c r="A17" t="s">
        <v>25</v>
      </c>
      <c r="B17" t="s">
        <v>63</v>
      </c>
      <c r="C17" t="s">
        <v>18</v>
      </c>
      <c r="D17" t="s">
        <v>26</v>
      </c>
      <c r="E17">
        <v>2</v>
      </c>
    </row>
    <row r="18" spans="1:5" x14ac:dyDescent="0.25">
      <c r="A18" t="s">
        <v>27</v>
      </c>
      <c r="B18" t="s">
        <v>28</v>
      </c>
      <c r="C18" t="s">
        <v>18</v>
      </c>
      <c r="E18">
        <v>1</v>
      </c>
    </row>
    <row r="19" spans="1:5" x14ac:dyDescent="0.25">
      <c r="A19" t="s">
        <v>68</v>
      </c>
      <c r="B19" t="s">
        <v>86</v>
      </c>
      <c r="C19" t="s">
        <v>18</v>
      </c>
      <c r="E19">
        <v>1</v>
      </c>
    </row>
    <row r="20" spans="1:5" x14ac:dyDescent="0.25">
      <c r="A20" t="s">
        <v>73</v>
      </c>
      <c r="B20" t="s">
        <v>74</v>
      </c>
      <c r="C20" t="s">
        <v>18</v>
      </c>
      <c r="E20">
        <v>1</v>
      </c>
    </row>
    <row r="21" spans="1:5" x14ac:dyDescent="0.25">
      <c r="A21" t="s">
        <v>60</v>
      </c>
      <c r="B21" t="s">
        <v>61</v>
      </c>
      <c r="C21" t="s">
        <v>18</v>
      </c>
      <c r="E21">
        <v>1</v>
      </c>
    </row>
    <row r="22" spans="1:5" x14ac:dyDescent="0.25">
      <c r="A22" t="s">
        <v>60</v>
      </c>
      <c r="B22" t="s">
        <v>61</v>
      </c>
      <c r="C22" t="s">
        <v>18</v>
      </c>
      <c r="E22">
        <v>1</v>
      </c>
    </row>
    <row r="23" spans="1:5" x14ac:dyDescent="0.25">
      <c r="A23" t="s">
        <v>94</v>
      </c>
      <c r="B23" t="s">
        <v>95</v>
      </c>
      <c r="C23" t="s">
        <v>18</v>
      </c>
      <c r="E23">
        <v>1</v>
      </c>
    </row>
    <row r="24" spans="1:5" x14ac:dyDescent="0.25">
      <c r="A24" t="s">
        <v>78</v>
      </c>
      <c r="B24" t="s">
        <v>79</v>
      </c>
      <c r="C24" t="s">
        <v>18</v>
      </c>
      <c r="E24">
        <v>1</v>
      </c>
    </row>
    <row r="25" spans="1:5" x14ac:dyDescent="0.25">
      <c r="A25" t="s">
        <v>38</v>
      </c>
      <c r="B25" t="s">
        <v>39</v>
      </c>
      <c r="C25" t="s">
        <v>18</v>
      </c>
      <c r="E25">
        <v>1</v>
      </c>
    </row>
    <row r="26" spans="1:5" x14ac:dyDescent="0.25">
      <c r="A26" t="s">
        <v>45</v>
      </c>
      <c r="B26" t="s">
        <v>75</v>
      </c>
      <c r="C26" t="s">
        <v>18</v>
      </c>
      <c r="E26">
        <v>1</v>
      </c>
    </row>
    <row r="27" spans="1:5" x14ac:dyDescent="0.25">
      <c r="A27" t="s">
        <v>92</v>
      </c>
      <c r="B27" t="s">
        <v>93</v>
      </c>
      <c r="C27" t="s">
        <v>18</v>
      </c>
      <c r="D27" t="s">
        <v>101</v>
      </c>
      <c r="E27">
        <v>2</v>
      </c>
    </row>
    <row r="28" spans="1:5" x14ac:dyDescent="0.25">
      <c r="A28" t="s">
        <v>57</v>
      </c>
      <c r="B28" t="s">
        <v>58</v>
      </c>
      <c r="C28" t="s">
        <v>18</v>
      </c>
      <c r="D28" t="s">
        <v>91</v>
      </c>
      <c r="E28">
        <v>2</v>
      </c>
    </row>
    <row r="29" spans="1:5" x14ac:dyDescent="0.25">
      <c r="A29" t="s">
        <v>82</v>
      </c>
      <c r="B29" t="s">
        <v>83</v>
      </c>
      <c r="C29" t="s">
        <v>18</v>
      </c>
      <c r="E29">
        <v>1</v>
      </c>
    </row>
    <row r="30" spans="1:5" x14ac:dyDescent="0.25">
      <c r="A30" t="s">
        <v>64</v>
      </c>
      <c r="B30" t="s">
        <v>65</v>
      </c>
      <c r="C30" t="s">
        <v>18</v>
      </c>
      <c r="E30">
        <v>1</v>
      </c>
    </row>
    <row r="31" spans="1:5" x14ac:dyDescent="0.25">
      <c r="A31" t="s">
        <v>50</v>
      </c>
      <c r="B31" t="s">
        <v>69</v>
      </c>
      <c r="C31" t="s">
        <v>18</v>
      </c>
      <c r="E31">
        <v>1</v>
      </c>
    </row>
    <row r="32" spans="1:5" x14ac:dyDescent="0.25">
      <c r="A32" t="s">
        <v>0</v>
      </c>
      <c r="B32" t="s">
        <v>1</v>
      </c>
      <c r="C32" t="s">
        <v>18</v>
      </c>
      <c r="E32">
        <v>1</v>
      </c>
    </row>
    <row r="33" spans="1:5" x14ac:dyDescent="0.25">
      <c r="A33" t="s">
        <v>89</v>
      </c>
      <c r="B33" t="s">
        <v>90</v>
      </c>
      <c r="C33" t="s">
        <v>18</v>
      </c>
      <c r="E33">
        <v>1</v>
      </c>
    </row>
    <row r="34" spans="1:5" x14ac:dyDescent="0.25">
      <c r="E34">
        <f>SUM(E1:E33)</f>
        <v>38</v>
      </c>
    </row>
    <row r="35" spans="1:5" ht="15.75" customHeight="1" x14ac:dyDescent="0.25"/>
  </sheetData>
  <sortState xmlns:xlrd2="http://schemas.microsoft.com/office/spreadsheetml/2017/richdata2" ref="A1:E33">
    <sortCondition ref="A1:A33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2024-06-05T21:02:34Z</cp:lastPrinted>
  <dcterms:created xsi:type="dcterms:W3CDTF">2020-08-30T14:40:31Z</dcterms:created>
  <dcterms:modified xsi:type="dcterms:W3CDTF">2024-06-05T22:24:21Z</dcterms:modified>
</cp:coreProperties>
</file>