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1AD4D11A-DD16-4621-83EE-A6381A929ECC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Reservations!$A$2:$F$27</definedName>
    <definedName name="_xlnm._FilterDatabase" localSheetId="1" hidden="1">Sheet1!$A$1:$D$16</definedName>
    <definedName name="_xlnm.Print_Area" localSheetId="0">Reservations!$A$1:$F$61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K3" i="2"/>
  <c r="D38" i="2"/>
  <c r="A45" i="2" s="1"/>
  <c r="B45" i="2" s="1"/>
  <c r="E41" i="2"/>
  <c r="E39" i="2"/>
  <c r="E38" i="2"/>
  <c r="L3" i="2" l="1"/>
  <c r="F38" i="2"/>
  <c r="A55" i="2"/>
  <c r="A46" i="2"/>
  <c r="K6" i="2" l="1"/>
  <c r="L6" i="2"/>
  <c r="B55" i="2"/>
  <c r="A56" i="2"/>
  <c r="A47" i="2"/>
  <c r="B46" i="2"/>
  <c r="A1" i="2" l="1"/>
  <c r="A57" i="2"/>
  <c r="B56" i="2"/>
  <c r="B47" i="2"/>
  <c r="A48" i="2"/>
  <c r="B57" i="2" l="1"/>
  <c r="A58" i="2"/>
  <c r="B48" i="2"/>
  <c r="A49" i="2"/>
  <c r="B58" i="2" l="1"/>
  <c r="A59" i="2"/>
  <c r="B49" i="2"/>
  <c r="A50" i="2"/>
  <c r="B59" i="2" l="1"/>
  <c r="A60" i="2"/>
  <c r="B50" i="2"/>
  <c r="A51" i="2"/>
  <c r="B51" i="2" l="1"/>
  <c r="C45" i="2"/>
  <c r="B60" i="2"/>
  <c r="A61" i="2"/>
  <c r="B61" i="2" l="1"/>
  <c r="C55" i="2"/>
  <c r="D45" i="2"/>
  <c r="C46" i="2"/>
  <c r="D55" i="2" l="1"/>
  <c r="C56" i="2"/>
  <c r="D46" i="2"/>
  <c r="C47" i="2"/>
  <c r="D56" i="2" l="1"/>
  <c r="C57" i="2"/>
  <c r="D47" i="2"/>
  <c r="C48" i="2"/>
  <c r="D48" i="2" l="1"/>
  <c r="C49" i="2"/>
  <c r="D57" i="2"/>
  <c r="C58" i="2"/>
  <c r="D58" i="2" l="1"/>
  <c r="C59" i="2"/>
  <c r="D49" i="2"/>
  <c r="C50" i="2"/>
  <c r="D50" i="2" l="1"/>
  <c r="C51" i="2"/>
  <c r="D59" i="2"/>
  <c r="C60" i="2"/>
  <c r="D60" i="2" l="1"/>
  <c r="C61" i="2"/>
  <c r="D51" i="2"/>
  <c r="E45" i="2"/>
  <c r="D61" i="2" l="1"/>
  <c r="E55" i="2"/>
  <c r="F45" i="2"/>
  <c r="E46" i="2"/>
  <c r="F46" i="2" l="1"/>
  <c r="E47" i="2"/>
  <c r="F55" i="2"/>
  <c r="E56" i="2"/>
  <c r="F47" i="2" l="1"/>
  <c r="E48" i="2"/>
  <c r="F56" i="2"/>
  <c r="E57" i="2"/>
  <c r="F48" i="2" l="1"/>
  <c r="E49" i="2"/>
  <c r="F57" i="2"/>
  <c r="E58" i="2"/>
  <c r="F58" i="2" l="1"/>
  <c r="E59" i="2"/>
  <c r="F49" i="2"/>
  <c r="E50" i="2"/>
  <c r="D40" i="2"/>
  <c r="F50" i="2" l="1"/>
  <c r="E51" i="2"/>
  <c r="F51" i="2" s="1"/>
  <c r="F59" i="2"/>
  <c r="E60" i="2"/>
  <c r="F60" i="2" l="1"/>
  <c r="E61" i="2"/>
  <c r="F61" i="2" s="1"/>
</calcChain>
</file>

<file path=xl/sharedStrings.xml><?xml version="1.0" encoding="utf-8"?>
<sst xmlns="http://schemas.openxmlformats.org/spreadsheetml/2006/main" count="213" uniqueCount="88">
  <si>
    <t>Westfall</t>
  </si>
  <si>
    <t>Fred</t>
  </si>
  <si>
    <t>Brown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</si>
  <si>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</si>
  <si>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</si>
  <si>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</si>
  <si>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</si>
  <si>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</si>
  <si>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</si>
  <si>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</si>
  <si>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</si>
  <si>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Paid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</si>
  <si>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</si>
  <si>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</si>
  <si>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</si>
  <si>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</si>
  <si>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</si>
  <si>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</si>
  <si>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</si>
  <si>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</si>
  <si>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</si>
  <si>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</si>
  <si>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</si>
  <si>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 xml:space="preserve">@ $0.00      </t>
  </si>
  <si>
    <t>$ 0.00</t>
  </si>
  <si>
    <t>Tashlik</t>
  </si>
  <si>
    <t>Larry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</si>
  <si>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</si>
  <si>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</si>
  <si>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</si>
  <si>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</si>
  <si>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</si>
  <si>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Singleton</t>
  </si>
  <si>
    <t>Paul</t>
  </si>
  <si>
    <t>Reservation Data</t>
  </si>
  <si>
    <t>Today is:</t>
  </si>
  <si>
    <t>Sign-up month is:</t>
  </si>
  <si>
    <t>Morris</t>
  </si>
  <si>
    <t>Jon</t>
  </si>
  <si>
    <t>Westenbarger</t>
  </si>
  <si>
    <t>Ronald</t>
  </si>
  <si>
    <t>Frakes</t>
  </si>
  <si>
    <t>Bernard</t>
  </si>
  <si>
    <t>Meeting Day is:</t>
  </si>
  <si>
    <t>Pullen</t>
  </si>
  <si>
    <t>Wayne</t>
  </si>
  <si>
    <t>Litke</t>
  </si>
  <si>
    <t>Don</t>
  </si>
  <si>
    <t>Dan</t>
  </si>
  <si>
    <t>David</t>
  </si>
  <si>
    <t>Eschmann</t>
  </si>
  <si>
    <t>Karl</t>
  </si>
  <si>
    <t>Everhart</t>
  </si>
  <si>
    <t>Wilbert</t>
  </si>
  <si>
    <t>Gerdes</t>
  </si>
  <si>
    <t>Rod</t>
  </si>
  <si>
    <t>Leslie</t>
  </si>
  <si>
    <t>Ryland</t>
  </si>
  <si>
    <t>Mick</t>
  </si>
  <si>
    <t>Swanick</t>
  </si>
  <si>
    <t>Jensen</t>
  </si>
  <si>
    <t>Charlotte and Lisa Jo Spenser</t>
  </si>
  <si>
    <t>Reservations by Type</t>
  </si>
  <si>
    <t>No</t>
  </si>
  <si>
    <t>mccartney</t>
  </si>
  <si>
    <t>craig</t>
  </si>
  <si>
    <t>no</t>
  </si>
  <si>
    <t>1; Deborah Griffith, also having the buffet</t>
  </si>
  <si>
    <t>Yes, two (2) guests: Wife Charlotte and friend Lisa Jo Spenser</t>
  </si>
  <si>
    <t>Carol Swanick, buffet</t>
  </si>
  <si>
    <t>terry</t>
  </si>
  <si>
    <t>None</t>
  </si>
  <si>
    <t>Schor</t>
  </si>
  <si>
    <t>Hanks</t>
  </si>
  <si>
    <t>George</t>
  </si>
  <si>
    <t>Peterzen</t>
  </si>
  <si>
    <t>Pete</t>
  </si>
  <si>
    <t>Berry</t>
  </si>
  <si>
    <t>Scott</t>
  </si>
  <si>
    <t>Janet</t>
  </si>
  <si>
    <t>Frederick</t>
  </si>
  <si>
    <t>Yes - also have buffet</t>
  </si>
  <si>
    <t>Yes. Buffet for spouse.</t>
  </si>
  <si>
    <t>I have already made a reservation but heard today a friend will be in town and I want to bring him. He would like the buffet. Thanks</t>
  </si>
  <si>
    <t>Deborah Griffith</t>
  </si>
  <si>
    <t xml:space="preserve">Yes </t>
  </si>
  <si>
    <t>Plus 1</t>
  </si>
  <si>
    <t xml:space="preserve">Carol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</si>
</sst>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5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" fontId="0" fillId="0" borderId="0" xfId="0" applyNumberForma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22" fontId="0" fillId="0" borderId="0" xfId="0" applyNumberFormat="1"/>
    <xf numFmtId="0" fontId="1" fillId="0" borderId="0" xfId="0" applyFont="1"/>
    <xf numFmtId="44" fontId="5" fillId="0" borderId="0" xfId="1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6" fillId="0" borderId="0" xfId="0" quotePrefix="1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61"/>
  <sheetViews>
    <sheetView tabSelected="1" topLeftCell="A22" zoomScaleNormal="100" workbookViewId="0">
      <selection activeCell="D26" sqref="D26"/>
    </sheetView>
  </sheetViews>
  <sheetFormatPr defaultRowHeight="14.4" x14ac:dyDescent="0.3"/>
  <cols>
    <col min="1" max="1" width="18.6640625" bestFit="1" customWidth="1"/>
    <col min="2" max="2" width="13.5546875" customWidth="1"/>
    <col min="3" max="3" width="20" style="10" bestFit="1" customWidth="1"/>
    <col min="4" max="4" width="22.5546875" bestFit="1" customWidth="1"/>
    <col min="5" max="5" width="16.109375" bestFit="1" customWidth="1"/>
    <col min="6" max="6" width="15" bestFit="1" customWidth="1"/>
    <col min="8" max="8" width="15.33203125" bestFit="1" customWidth="1"/>
    <col min="10" max="10" width="14.33203125" customWidth="1"/>
    <col min="11" max="11" width="10.5546875" bestFit="1" customWidth="1"/>
    <col min="12" max="12" width="9.5546875" bestFit="1" customWidth="1"/>
  </cols>
  <sheetData>
    <row r="1" spans="1:12" ht="21" x14ac:dyDescent="0.4">
      <c r="A1" s="35" t="str">
        <f ca="1">"NWFMOA "&amp;K6&amp;" "&amp;K5&amp;", "&amp;L6&amp;" Lunch"</f>
        <v>NWFMOA June 1, 2023 Lunch</v>
      </c>
      <c r="B1" s="35"/>
      <c r="C1" s="35"/>
      <c r="D1" s="35"/>
      <c r="E1" s="35"/>
      <c r="F1" s="35"/>
      <c r="I1" s="14"/>
    </row>
    <row r="2" spans="1:12" ht="18.600000000000001" customHeight="1" x14ac:dyDescent="0.35">
      <c r="A2" s="17" t="s">
        <v>7</v>
      </c>
      <c r="B2" s="17" t="s">
        <v>8</v>
      </c>
      <c r="C2" s="17" t="s">
        <v>9</v>
      </c>
      <c r="D2" s="17" t="s">
        <v>18</v>
      </c>
      <c r="E2" s="17" t="s">
        <v>10</v>
      </c>
      <c r="F2" s="18" t="s">
        <v>11</v>
      </c>
      <c r="J2" t="s">
        <v>34</v>
      </c>
    </row>
    <row r="3" spans="1:12" ht="21" x14ac:dyDescent="0.4">
      <c r="A3" s="6" t="s">
        <v>77</v>
      </c>
      <c r="B3" s="6" t="s">
        <v>78</v>
      </c>
      <c r="C3" s="3" t="s">
        <v>22</v>
      </c>
      <c r="D3" s="12" t="s">
        <v>79</v>
      </c>
      <c r="E3" s="5">
        <v>2</v>
      </c>
      <c r="F3" s="1"/>
      <c r="J3" t="s">
        <v>35</v>
      </c>
      <c r="K3" s="13">
        <f ca="1">TODAY()</f>
        <v>45077</v>
      </c>
      <c r="L3" s="13">
        <f ca="1">+K3+20</f>
        <v>45097</v>
      </c>
    </row>
    <row r="4" spans="1:12" ht="21" x14ac:dyDescent="0.4">
      <c r="A4" s="6" t="s">
        <v>2</v>
      </c>
      <c r="B4" s="6" t="s">
        <v>48</v>
      </c>
      <c r="C4" s="3" t="s">
        <v>22</v>
      </c>
      <c r="D4" s="12" t="s">
        <v>71</v>
      </c>
      <c r="E4" s="5">
        <v>1</v>
      </c>
      <c r="F4" s="1"/>
      <c r="K4" s="13"/>
      <c r="L4" s="13"/>
    </row>
    <row r="5" spans="1:12" ht="36" x14ac:dyDescent="0.4">
      <c r="A5" s="6" t="s">
        <v>50</v>
      </c>
      <c r="B5" s="6" t="s">
        <v>51</v>
      </c>
      <c r="C5" s="3" t="s">
        <v>22</v>
      </c>
      <c r="D5" s="12" t="s">
        <v>61</v>
      </c>
      <c r="E5" s="5">
        <v>3</v>
      </c>
      <c r="F5" s="1"/>
      <c r="J5" t="s">
        <v>43</v>
      </c>
      <c r="K5" s="16">
        <v>1</v>
      </c>
      <c r="L5" s="13"/>
    </row>
    <row r="6" spans="1:12" ht="21" x14ac:dyDescent="0.3">
      <c r="A6" s="6" t="s">
        <v>52</v>
      </c>
      <c r="B6" s="6" t="s">
        <v>53</v>
      </c>
      <c r="C6" s="3" t="s">
        <v>22</v>
      </c>
      <c r="D6" s="15"/>
      <c r="E6" s="3">
        <v>1</v>
      </c>
      <c r="F6" s="1"/>
      <c r="J6" t="s">
        <v>36</v>
      </c>
      <c r="K6" t="str">
        <f ca="1">TEXT(L3,"MMMM")</f>
        <v>June</v>
      </c>
      <c r="L6" t="str">
        <f ca="1">TEXT(L3,"YYYY")</f>
        <v>2023</v>
      </c>
    </row>
    <row r="7" spans="1:12" ht="21" x14ac:dyDescent="0.4">
      <c r="A7" s="6" t="s">
        <v>30</v>
      </c>
      <c r="B7" s="6" t="s">
        <v>31</v>
      </c>
      <c r="C7" s="3" t="s">
        <v>22</v>
      </c>
      <c r="D7" s="29"/>
      <c r="E7" s="5">
        <v>1</v>
      </c>
      <c r="F7" s="4"/>
    </row>
    <row r="8" spans="1:12" ht="21" x14ac:dyDescent="0.4">
      <c r="A8" s="6" t="s">
        <v>41</v>
      </c>
      <c r="B8" s="6" t="s">
        <v>42</v>
      </c>
      <c r="C8" s="3" t="s">
        <v>22</v>
      </c>
      <c r="D8" s="29"/>
      <c r="E8" s="5">
        <v>1</v>
      </c>
      <c r="F8" s="4"/>
    </row>
    <row r="9" spans="1:12" ht="21" x14ac:dyDescent="0.4">
      <c r="A9" s="6" t="s">
        <v>54</v>
      </c>
      <c r="B9" s="6" t="s">
        <v>55</v>
      </c>
      <c r="C9" s="3" t="s">
        <v>22</v>
      </c>
      <c r="D9" s="12"/>
      <c r="E9" s="5">
        <v>1</v>
      </c>
      <c r="F9" s="1"/>
    </row>
    <row r="10" spans="1:12" ht="21" x14ac:dyDescent="0.4">
      <c r="A10" s="6" t="s">
        <v>5</v>
      </c>
      <c r="B10" s="6" t="s">
        <v>6</v>
      </c>
      <c r="C10" s="3" t="s">
        <v>22</v>
      </c>
      <c r="D10" s="12" t="s">
        <v>84</v>
      </c>
      <c r="E10" s="5">
        <v>2</v>
      </c>
      <c r="F10" s="4"/>
    </row>
    <row r="11" spans="1:12" ht="21" x14ac:dyDescent="0.3">
      <c r="A11" s="6" t="s">
        <v>73</v>
      </c>
      <c r="B11" s="15" t="s">
        <v>74</v>
      </c>
      <c r="C11" s="3" t="s">
        <v>22</v>
      </c>
      <c r="D11" s="15"/>
      <c r="E11" s="3">
        <v>1</v>
      </c>
      <c r="F11" s="1"/>
    </row>
    <row r="12" spans="1:12" ht="21" x14ac:dyDescent="0.3">
      <c r="A12" s="6" t="s">
        <v>3</v>
      </c>
      <c r="B12" s="15" t="s">
        <v>4</v>
      </c>
      <c r="C12" s="3" t="s">
        <v>22</v>
      </c>
      <c r="D12" s="12"/>
      <c r="E12" s="3">
        <v>1</v>
      </c>
      <c r="F12" s="1"/>
    </row>
    <row r="13" spans="1:12" ht="21" x14ac:dyDescent="0.4">
      <c r="A13" s="6" t="s">
        <v>60</v>
      </c>
      <c r="B13" s="6" t="s">
        <v>70</v>
      </c>
      <c r="C13" s="3" t="s">
        <v>22</v>
      </c>
      <c r="D13" s="12"/>
      <c r="E13" s="5">
        <v>1</v>
      </c>
      <c r="F13" s="1"/>
    </row>
    <row r="14" spans="1:12" ht="21" x14ac:dyDescent="0.4">
      <c r="A14" s="6" t="s">
        <v>46</v>
      </c>
      <c r="B14" s="6" t="s">
        <v>47</v>
      </c>
      <c r="C14" s="3" t="s">
        <v>22</v>
      </c>
      <c r="D14" s="12"/>
      <c r="E14" s="5">
        <v>1</v>
      </c>
      <c r="F14" s="1"/>
    </row>
    <row r="15" spans="1:12" ht="21" x14ac:dyDescent="0.4">
      <c r="A15" s="6" t="s">
        <v>29</v>
      </c>
      <c r="B15" s="6" t="s">
        <v>56</v>
      </c>
      <c r="C15" s="3" t="s">
        <v>22</v>
      </c>
      <c r="D15" s="12"/>
      <c r="E15" s="5">
        <v>1</v>
      </c>
      <c r="F15" s="1"/>
    </row>
    <row r="16" spans="1:12" ht="21" x14ac:dyDescent="0.4">
      <c r="A16" s="6" t="s">
        <v>64</v>
      </c>
      <c r="B16" s="6" t="s">
        <v>65</v>
      </c>
      <c r="C16" s="3" t="s">
        <v>22</v>
      </c>
      <c r="D16" s="12"/>
      <c r="E16" s="5">
        <v>1</v>
      </c>
      <c r="F16" s="1"/>
    </row>
    <row r="17" spans="1:6" ht="21" x14ac:dyDescent="0.4">
      <c r="A17" s="6" t="s">
        <v>37</v>
      </c>
      <c r="B17" s="6" t="s">
        <v>38</v>
      </c>
      <c r="C17" s="3" t="s">
        <v>22</v>
      </c>
      <c r="D17" s="12"/>
      <c r="E17" s="5">
        <v>1</v>
      </c>
      <c r="F17" s="1"/>
    </row>
    <row r="18" spans="1:6" ht="21" x14ac:dyDescent="0.4">
      <c r="A18" s="6" t="s">
        <v>75</v>
      </c>
      <c r="B18" s="6" t="s">
        <v>76</v>
      </c>
      <c r="C18" s="3" t="s">
        <v>22</v>
      </c>
      <c r="D18" s="12" t="s">
        <v>85</v>
      </c>
      <c r="E18" s="5">
        <v>2</v>
      </c>
      <c r="F18" s="4"/>
    </row>
    <row r="19" spans="1:6" ht="21" x14ac:dyDescent="0.4">
      <c r="A19" s="6" t="s">
        <v>44</v>
      </c>
      <c r="B19" s="6" t="s">
        <v>45</v>
      </c>
      <c r="C19" s="3" t="s">
        <v>22</v>
      </c>
      <c r="D19" s="12"/>
      <c r="E19" s="5">
        <v>1</v>
      </c>
      <c r="F19" s="4"/>
    </row>
    <row r="20" spans="1:6" ht="21" x14ac:dyDescent="0.4">
      <c r="A20" s="6" t="s">
        <v>57</v>
      </c>
      <c r="B20" s="6" t="s">
        <v>58</v>
      </c>
      <c r="C20" s="3" t="s">
        <v>22</v>
      </c>
      <c r="D20" s="12"/>
      <c r="E20" s="5">
        <v>1</v>
      </c>
      <c r="F20" s="1"/>
    </row>
    <row r="21" spans="1:6" ht="21" x14ac:dyDescent="0.3">
      <c r="A21" s="6" t="s">
        <v>57</v>
      </c>
      <c r="B21" s="6" t="s">
        <v>58</v>
      </c>
      <c r="C21" s="3" t="s">
        <v>22</v>
      </c>
      <c r="D21" s="12" t="s">
        <v>86</v>
      </c>
      <c r="E21" s="3">
        <v>2</v>
      </c>
      <c r="F21" s="1"/>
    </row>
    <row r="22" spans="1:6" ht="21" x14ac:dyDescent="0.3">
      <c r="A22" s="6" t="s">
        <v>72</v>
      </c>
      <c r="B22" s="6" t="s">
        <v>80</v>
      </c>
      <c r="C22" s="3" t="s">
        <v>22</v>
      </c>
      <c r="D22" s="12"/>
      <c r="E22" s="3">
        <v>1</v>
      </c>
      <c r="F22" s="1"/>
    </row>
    <row r="23" spans="1:6" ht="21" x14ac:dyDescent="0.4">
      <c r="A23" s="6" t="s">
        <v>32</v>
      </c>
      <c r="B23" s="6" t="s">
        <v>33</v>
      </c>
      <c r="C23" s="3" t="s">
        <v>22</v>
      </c>
      <c r="D23" s="12"/>
      <c r="E23" s="5">
        <v>1</v>
      </c>
      <c r="F23" s="1"/>
    </row>
    <row r="24" spans="1:6" ht="21" x14ac:dyDescent="0.4">
      <c r="A24" s="6" t="s">
        <v>59</v>
      </c>
      <c r="B24" s="6" t="s">
        <v>49</v>
      </c>
      <c r="C24" s="3" t="s">
        <v>22</v>
      </c>
      <c r="D24" s="12" t="s">
        <v>87</v>
      </c>
      <c r="E24" s="5">
        <v>2</v>
      </c>
      <c r="F24" s="1"/>
    </row>
    <row r="25" spans="1:6" ht="21" x14ac:dyDescent="0.4">
      <c r="A25" s="6" t="s">
        <v>25</v>
      </c>
      <c r="B25" s="6" t="s">
        <v>26</v>
      </c>
      <c r="C25" s="3" t="s">
        <v>22</v>
      </c>
      <c r="D25" s="15"/>
      <c r="E25" s="5">
        <v>1</v>
      </c>
      <c r="F25" s="1"/>
    </row>
    <row r="26" spans="1:6" ht="21" x14ac:dyDescent="0.4">
      <c r="A26" s="6" t="s">
        <v>39</v>
      </c>
      <c r="B26" s="6" t="s">
        <v>40</v>
      </c>
      <c r="C26" s="3" t="s">
        <v>13</v>
      </c>
      <c r="D26" s="12"/>
      <c r="E26" s="5">
        <v>1</v>
      </c>
      <c r="F26" s="1"/>
    </row>
    <row r="27" spans="1:6" ht="21" x14ac:dyDescent="0.4">
      <c r="A27" s="6" t="s">
        <v>0</v>
      </c>
      <c r="B27" s="6" t="s">
        <v>1</v>
      </c>
      <c r="C27" s="3" t="s">
        <v>22</v>
      </c>
      <c r="D27" s="12"/>
      <c r="E27" s="5">
        <v>1</v>
      </c>
      <c r="F27" s="1"/>
    </row>
    <row r="28" spans="1:6" ht="21" x14ac:dyDescent="0.4">
      <c r="A28" s="6"/>
      <c r="B28" s="6"/>
      <c r="C28" s="3"/>
      <c r="D28" s="29"/>
      <c r="E28" s="3"/>
      <c r="F28" s="4"/>
    </row>
    <row r="29" spans="1:6" ht="21" x14ac:dyDescent="0.4">
      <c r="A29" s="6"/>
      <c r="B29" s="6"/>
      <c r="C29" s="3"/>
      <c r="D29" s="29"/>
      <c r="E29" s="3"/>
      <c r="F29" s="4"/>
    </row>
    <row r="30" spans="1:6" ht="21" x14ac:dyDescent="0.4">
      <c r="A30" s="6"/>
      <c r="B30" s="6"/>
      <c r="C30" s="3"/>
      <c r="D30" s="29"/>
      <c r="E30" s="3"/>
      <c r="F30" s="4"/>
    </row>
    <row r="31" spans="1:6" ht="21" x14ac:dyDescent="0.4">
      <c r="A31" s="36" t="s">
        <v>21</v>
      </c>
      <c r="B31" s="36"/>
      <c r="C31" s="36"/>
      <c r="D31" s="36"/>
      <c r="E31" s="36"/>
      <c r="F31" s="36"/>
    </row>
    <row r="32" spans="1:6" ht="18" x14ac:dyDescent="0.35">
      <c r="A32" s="17" t="s">
        <v>7</v>
      </c>
      <c r="B32" s="17" t="s">
        <v>8</v>
      </c>
      <c r="C32" s="17" t="s">
        <v>9</v>
      </c>
      <c r="D32" s="17" t="s">
        <v>18</v>
      </c>
      <c r="E32" s="17" t="s">
        <v>10</v>
      </c>
      <c r="F32" s="18" t="s">
        <v>11</v>
      </c>
    </row>
    <row r="33" spans="1:6" ht="21" x14ac:dyDescent="0.4">
      <c r="A33" s="4"/>
      <c r="B33" s="4"/>
      <c r="C33" s="5"/>
      <c r="D33" s="1"/>
      <c r="E33" s="4"/>
      <c r="F33" s="4"/>
    </row>
    <row r="34" spans="1:6" ht="21" x14ac:dyDescent="0.4">
      <c r="A34" s="4"/>
      <c r="B34" s="4"/>
      <c r="C34" s="5"/>
      <c r="D34" s="1"/>
      <c r="E34" s="4"/>
      <c r="F34" s="4"/>
    </row>
    <row r="35" spans="1:6" ht="21" x14ac:dyDescent="0.4">
      <c r="A35" s="4"/>
      <c r="B35" s="4"/>
      <c r="C35" s="5"/>
      <c r="D35" s="1"/>
      <c r="E35" s="4"/>
      <c r="F35" s="4"/>
    </row>
    <row r="36" spans="1:6" ht="21" x14ac:dyDescent="0.4">
      <c r="A36" s="4"/>
      <c r="B36" s="4"/>
      <c r="C36" s="5"/>
      <c r="D36" s="1"/>
      <c r="E36" s="4"/>
      <c r="F36" s="4"/>
    </row>
    <row r="37" spans="1:6" ht="21" x14ac:dyDescent="0.4">
      <c r="A37" s="37" t="s">
        <v>12</v>
      </c>
      <c r="B37" s="38"/>
      <c r="C37" s="38"/>
      <c r="D37" s="38"/>
      <c r="E37" s="38"/>
      <c r="F37" s="39"/>
    </row>
    <row r="38" spans="1:6" ht="21" x14ac:dyDescent="0.4">
      <c r="A38" s="40" t="s">
        <v>62</v>
      </c>
      <c r="B38" s="34" t="s">
        <v>16</v>
      </c>
      <c r="C38" s="34"/>
      <c r="D38" s="5">
        <f>SUMIF(C3:C27,"Meal",E3:E27)</f>
        <v>31</v>
      </c>
      <c r="E38" s="8" t="str">
        <f>"@ "&amp;"$16.00"</f>
        <v>@ $16.00</v>
      </c>
      <c r="F38" s="9">
        <f>+D38*16</f>
        <v>496</v>
      </c>
    </row>
    <row r="39" spans="1:6" ht="21" x14ac:dyDescent="0.4">
      <c r="A39" s="41"/>
      <c r="B39" s="34" t="s">
        <v>15</v>
      </c>
      <c r="C39" s="34"/>
      <c r="D39" s="31"/>
      <c r="E39" s="8" t="str">
        <f>"@ "&amp;"$16.00"</f>
        <v>@ $16.00</v>
      </c>
      <c r="F39" s="1"/>
    </row>
    <row r="40" spans="1:6" ht="21" x14ac:dyDescent="0.4">
      <c r="A40" s="41"/>
      <c r="B40" s="34" t="s">
        <v>14</v>
      </c>
      <c r="C40" s="34"/>
      <c r="D40" s="5">
        <f>COUNTIF(C2:C27,"Meeting Only")</f>
        <v>1</v>
      </c>
      <c r="E40" s="32" t="s">
        <v>23</v>
      </c>
      <c r="F40" s="28" t="s">
        <v>24</v>
      </c>
    </row>
    <row r="41" spans="1:6" ht="21" x14ac:dyDescent="0.4">
      <c r="A41" s="42"/>
      <c r="B41" s="34" t="s">
        <v>17</v>
      </c>
      <c r="C41" s="34"/>
      <c r="D41" s="4"/>
      <c r="E41" s="8" t="str">
        <f>"@ "&amp;"$16.00"</f>
        <v>@ $16.00</v>
      </c>
      <c r="F41" s="7"/>
    </row>
    <row r="42" spans="1:6" x14ac:dyDescent="0.3">
      <c r="A42" s="2"/>
    </row>
    <row r="43" spans="1:6" ht="18.600000000000001" thickBot="1" x14ac:dyDescent="0.4">
      <c r="A43" s="33" t="s">
        <v>28</v>
      </c>
      <c r="B43" s="33"/>
      <c r="C43" s="33"/>
      <c r="D43" s="33"/>
      <c r="E43" s="33"/>
      <c r="F43" s="33"/>
    </row>
    <row r="44" spans="1:6" x14ac:dyDescent="0.3">
      <c r="A44" s="25" t="s">
        <v>20</v>
      </c>
      <c r="B44" s="26" t="s">
        <v>19</v>
      </c>
      <c r="C44" s="26" t="s">
        <v>20</v>
      </c>
      <c r="D44" s="26" t="s">
        <v>19</v>
      </c>
      <c r="E44" s="26" t="s">
        <v>20</v>
      </c>
      <c r="F44" s="27" t="s">
        <v>19</v>
      </c>
    </row>
    <row r="45" spans="1:6" x14ac:dyDescent="0.3">
      <c r="A45" s="19">
        <f>+D38-10</f>
        <v>21</v>
      </c>
      <c r="B45" s="7">
        <f>+A45*16</f>
        <v>336</v>
      </c>
      <c r="C45" s="11">
        <f>+A51+1</f>
        <v>28</v>
      </c>
      <c r="D45" s="7">
        <f>+C45*16</f>
        <v>448</v>
      </c>
      <c r="E45" s="11">
        <f>+C51+1</f>
        <v>35</v>
      </c>
      <c r="F45" s="20">
        <f>+E45*16</f>
        <v>560</v>
      </c>
    </row>
    <row r="46" spans="1:6" x14ac:dyDescent="0.3">
      <c r="A46" s="19">
        <f>+A45+1</f>
        <v>22</v>
      </c>
      <c r="B46" s="7">
        <f t="shared" ref="B46:B51" si="0">+A46*16</f>
        <v>352</v>
      </c>
      <c r="C46" s="11">
        <f>+C45+1</f>
        <v>29</v>
      </c>
      <c r="D46" s="7">
        <f t="shared" ref="D46:D51" si="1">+C46*16</f>
        <v>464</v>
      </c>
      <c r="E46" s="11">
        <f>+E45+1</f>
        <v>36</v>
      </c>
      <c r="F46" s="20">
        <f t="shared" ref="F46:F51" si="2">+E46*16</f>
        <v>576</v>
      </c>
    </row>
    <row r="47" spans="1:6" x14ac:dyDescent="0.3">
      <c r="A47" s="19">
        <f t="shared" ref="A47:A49" si="3">+A46+1</f>
        <v>23</v>
      </c>
      <c r="B47" s="7">
        <f t="shared" si="0"/>
        <v>368</v>
      </c>
      <c r="C47" s="11">
        <f t="shared" ref="C47:C49" si="4">+C46+1</f>
        <v>30</v>
      </c>
      <c r="D47" s="7">
        <f t="shared" si="1"/>
        <v>480</v>
      </c>
      <c r="E47" s="11">
        <f t="shared" ref="E47:E49" si="5">+E46+1</f>
        <v>37</v>
      </c>
      <c r="F47" s="20">
        <f t="shared" si="2"/>
        <v>592</v>
      </c>
    </row>
    <row r="48" spans="1:6" x14ac:dyDescent="0.3">
      <c r="A48" s="19">
        <f t="shared" si="3"/>
        <v>24</v>
      </c>
      <c r="B48" s="7">
        <f t="shared" si="0"/>
        <v>384</v>
      </c>
      <c r="C48" s="11">
        <f t="shared" si="4"/>
        <v>31</v>
      </c>
      <c r="D48" s="7">
        <f t="shared" si="1"/>
        <v>496</v>
      </c>
      <c r="E48" s="11">
        <f t="shared" si="5"/>
        <v>38</v>
      </c>
      <c r="F48" s="20">
        <f t="shared" si="2"/>
        <v>608</v>
      </c>
    </row>
    <row r="49" spans="1:6" x14ac:dyDescent="0.3">
      <c r="A49" s="19">
        <f t="shared" si="3"/>
        <v>25</v>
      </c>
      <c r="B49" s="7">
        <f t="shared" si="0"/>
        <v>400</v>
      </c>
      <c r="C49" s="11">
        <f t="shared" si="4"/>
        <v>32</v>
      </c>
      <c r="D49" s="7">
        <f t="shared" si="1"/>
        <v>512</v>
      </c>
      <c r="E49" s="11">
        <f t="shared" si="5"/>
        <v>39</v>
      </c>
      <c r="F49" s="20">
        <f t="shared" si="2"/>
        <v>624</v>
      </c>
    </row>
    <row r="50" spans="1:6" x14ac:dyDescent="0.3">
      <c r="A50" s="19">
        <f>+A49+1</f>
        <v>26</v>
      </c>
      <c r="B50" s="7">
        <f t="shared" si="0"/>
        <v>416</v>
      </c>
      <c r="C50" s="11">
        <f>+C49+1</f>
        <v>33</v>
      </c>
      <c r="D50" s="7">
        <f t="shared" si="1"/>
        <v>528</v>
      </c>
      <c r="E50" s="11">
        <f>+E49+1</f>
        <v>40</v>
      </c>
      <c r="F50" s="20">
        <f t="shared" si="2"/>
        <v>640</v>
      </c>
    </row>
    <row r="51" spans="1:6" ht="15" thickBot="1" x14ac:dyDescent="0.35">
      <c r="A51" s="21">
        <f>+A50+1</f>
        <v>27</v>
      </c>
      <c r="B51" s="22">
        <f t="shared" si="0"/>
        <v>432</v>
      </c>
      <c r="C51" s="23">
        <f>+C50+1</f>
        <v>34</v>
      </c>
      <c r="D51" s="22">
        <f t="shared" si="1"/>
        <v>544</v>
      </c>
      <c r="E51" s="23">
        <f>+E50+1</f>
        <v>41</v>
      </c>
      <c r="F51" s="24">
        <f t="shared" si="2"/>
        <v>656</v>
      </c>
    </row>
    <row r="53" spans="1:6" ht="18.600000000000001" thickBot="1" x14ac:dyDescent="0.4">
      <c r="A53" s="33" t="s">
        <v>27</v>
      </c>
      <c r="B53" s="33"/>
      <c r="C53" s="33"/>
      <c r="D53" s="33"/>
      <c r="E53" s="33"/>
      <c r="F53" s="33"/>
    </row>
    <row r="54" spans="1:6" x14ac:dyDescent="0.3">
      <c r="A54" s="25" t="s">
        <v>20</v>
      </c>
      <c r="B54" s="26" t="s">
        <v>19</v>
      </c>
      <c r="C54" s="26" t="s">
        <v>20</v>
      </c>
      <c r="D54" s="26" t="s">
        <v>19</v>
      </c>
      <c r="E54" s="26" t="s">
        <v>20</v>
      </c>
      <c r="F54" s="27" t="s">
        <v>19</v>
      </c>
    </row>
    <row r="55" spans="1:6" x14ac:dyDescent="0.3">
      <c r="A55" s="19">
        <f>+D38-10</f>
        <v>21</v>
      </c>
      <c r="B55" s="7">
        <f>+A55*14.5</f>
        <v>304.5</v>
      </c>
      <c r="C55" s="11">
        <f>+A61+1</f>
        <v>28</v>
      </c>
      <c r="D55" s="7">
        <f>+C55*14.5</f>
        <v>406</v>
      </c>
      <c r="E55" s="11">
        <f>+C61+1</f>
        <v>35</v>
      </c>
      <c r="F55" s="20">
        <f>+E55*14.5</f>
        <v>507.5</v>
      </c>
    </row>
    <row r="56" spans="1:6" x14ac:dyDescent="0.3">
      <c r="A56" s="19">
        <f>+A55+1</f>
        <v>22</v>
      </c>
      <c r="B56" s="7">
        <f t="shared" ref="B56:B61" si="6">+A56*14.5</f>
        <v>319</v>
      </c>
      <c r="C56" s="11">
        <f>+C55+1</f>
        <v>29</v>
      </c>
      <c r="D56" s="7">
        <f t="shared" ref="D56:D61" si="7">+C56*14.5</f>
        <v>420.5</v>
      </c>
      <c r="E56" s="11">
        <f>+E55+1</f>
        <v>36</v>
      </c>
      <c r="F56" s="20">
        <f t="shared" ref="F56:F61" si="8">+E56*14.5</f>
        <v>522</v>
      </c>
    </row>
    <row r="57" spans="1:6" x14ac:dyDescent="0.3">
      <c r="A57" s="19">
        <f t="shared" ref="A57:A59" si="9">+A56+1</f>
        <v>23</v>
      </c>
      <c r="B57" s="7">
        <f t="shared" si="6"/>
        <v>333.5</v>
      </c>
      <c r="C57" s="11">
        <f t="shared" ref="C57:C59" si="10">+C56+1</f>
        <v>30</v>
      </c>
      <c r="D57" s="7">
        <f t="shared" si="7"/>
        <v>435</v>
      </c>
      <c r="E57" s="11">
        <f t="shared" ref="E57:E59" si="11">+E56+1</f>
        <v>37</v>
      </c>
      <c r="F57" s="20">
        <f t="shared" si="8"/>
        <v>536.5</v>
      </c>
    </row>
    <row r="58" spans="1:6" x14ac:dyDescent="0.3">
      <c r="A58" s="19">
        <f t="shared" si="9"/>
        <v>24</v>
      </c>
      <c r="B58" s="7">
        <f t="shared" si="6"/>
        <v>348</v>
      </c>
      <c r="C58" s="11">
        <f t="shared" si="10"/>
        <v>31</v>
      </c>
      <c r="D58" s="7">
        <f t="shared" si="7"/>
        <v>449.5</v>
      </c>
      <c r="E58" s="11">
        <f t="shared" si="11"/>
        <v>38</v>
      </c>
      <c r="F58" s="20">
        <f t="shared" si="8"/>
        <v>551</v>
      </c>
    </row>
    <row r="59" spans="1:6" x14ac:dyDescent="0.3">
      <c r="A59" s="19">
        <f t="shared" si="9"/>
        <v>25</v>
      </c>
      <c r="B59" s="7">
        <f t="shared" si="6"/>
        <v>362.5</v>
      </c>
      <c r="C59" s="11">
        <f t="shared" si="10"/>
        <v>32</v>
      </c>
      <c r="D59" s="7">
        <f t="shared" si="7"/>
        <v>464</v>
      </c>
      <c r="E59" s="11">
        <f t="shared" si="11"/>
        <v>39</v>
      </c>
      <c r="F59" s="20">
        <f t="shared" si="8"/>
        <v>565.5</v>
      </c>
    </row>
    <row r="60" spans="1:6" x14ac:dyDescent="0.3">
      <c r="A60" s="19">
        <f>+A59+1</f>
        <v>26</v>
      </c>
      <c r="B60" s="7">
        <f t="shared" si="6"/>
        <v>377</v>
      </c>
      <c r="C60" s="11">
        <f>+C59+1</f>
        <v>33</v>
      </c>
      <c r="D60" s="7">
        <f t="shared" si="7"/>
        <v>478.5</v>
      </c>
      <c r="E60" s="11">
        <f>+E59+1</f>
        <v>40</v>
      </c>
      <c r="F60" s="20">
        <f t="shared" si="8"/>
        <v>580</v>
      </c>
    </row>
    <row r="61" spans="1:6" ht="15" thickBot="1" x14ac:dyDescent="0.35">
      <c r="A61" s="21">
        <f>+A60+1</f>
        <v>27</v>
      </c>
      <c r="B61" s="22">
        <f t="shared" si="6"/>
        <v>391.5</v>
      </c>
      <c r="C61" s="23">
        <f>+C60+1</f>
        <v>34</v>
      </c>
      <c r="D61" s="22">
        <f t="shared" si="7"/>
        <v>493</v>
      </c>
      <c r="E61" s="23">
        <f>+E60+1</f>
        <v>41</v>
      </c>
      <c r="F61" s="24">
        <f t="shared" si="8"/>
        <v>594.5</v>
      </c>
    </row>
  </sheetData>
  <autoFilter ref="A2:F27" xr:uid="{DB254B10-4413-43EB-8853-D861DB0B9014}"/>
  <sortState xmlns:xlrd2="http://schemas.microsoft.com/office/spreadsheetml/2017/richdata2" ref="A3:E27">
    <sortCondition ref="A3:A27"/>
  </sortState>
  <mergeCells count="10">
    <mergeCell ref="A53:F53"/>
    <mergeCell ref="A43:F43"/>
    <mergeCell ref="B40:C40"/>
    <mergeCell ref="B41:C41"/>
    <mergeCell ref="A1:F1"/>
    <mergeCell ref="A31:F31"/>
    <mergeCell ref="A37:F37"/>
    <mergeCell ref="B39:C39"/>
    <mergeCell ref="B38:C38"/>
    <mergeCell ref="A38:A41"/>
  </mergeCells>
  <pageMargins left="0.5" right="0.5" top="0.5" bottom="0.5" header="0.3" footer="0.3"/>
  <pageSetup scale="90" fitToHeight="0" orientation="portrait" horizontalDpi="4294967292" verticalDpi="4294967293" r:id="rId1"/>
  <ignoredErrors>
    <ignoredError sqref="B46:B48 B49:B51 D45:D51 C45:C51 E45:E51 B56:B61 D55:D61 C55:C61 E55:E61" formula="1"/>
    <ignoredError sqref="F4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26"/>
  <sheetViews>
    <sheetView zoomScaleNormal="100" workbookViewId="0">
      <selection activeCell="E17" sqref="E17"/>
    </sheetView>
  </sheetViews>
  <sheetFormatPr defaultRowHeight="14.4" x14ac:dyDescent="0.3"/>
  <sheetData>
    <row r="1" spans="1:5" x14ac:dyDescent="0.3">
      <c r="A1" t="s">
        <v>77</v>
      </c>
      <c r="B1" t="s">
        <v>78</v>
      </c>
      <c r="C1" t="s">
        <v>22</v>
      </c>
      <c r="D1" t="s">
        <v>82</v>
      </c>
      <c r="E1">
        <v>2</v>
      </c>
    </row>
    <row r="2" spans="1:5" x14ac:dyDescent="0.3">
      <c r="A2" t="s">
        <v>2</v>
      </c>
      <c r="B2" t="s">
        <v>48</v>
      </c>
      <c r="C2" t="s">
        <v>22</v>
      </c>
      <c r="D2" t="s">
        <v>71</v>
      </c>
      <c r="E2">
        <v>1</v>
      </c>
    </row>
    <row r="3" spans="1:5" x14ac:dyDescent="0.3">
      <c r="A3" s="30" t="s">
        <v>50</v>
      </c>
      <c r="B3" t="s">
        <v>51</v>
      </c>
      <c r="C3" t="s">
        <v>22</v>
      </c>
      <c r="D3" t="s">
        <v>68</v>
      </c>
      <c r="E3">
        <v>3</v>
      </c>
    </row>
    <row r="4" spans="1:5" x14ac:dyDescent="0.3">
      <c r="A4" s="30" t="s">
        <v>52</v>
      </c>
      <c r="B4" t="s">
        <v>53</v>
      </c>
      <c r="C4" t="s">
        <v>22</v>
      </c>
      <c r="D4" t="s">
        <v>66</v>
      </c>
      <c r="E4">
        <v>1</v>
      </c>
    </row>
    <row r="5" spans="1:5" x14ac:dyDescent="0.3">
      <c r="A5" t="s">
        <v>30</v>
      </c>
      <c r="B5" t="s">
        <v>31</v>
      </c>
      <c r="C5" t="s">
        <v>22</v>
      </c>
      <c r="E5">
        <v>1</v>
      </c>
    </row>
    <row r="6" spans="1:5" x14ac:dyDescent="0.3">
      <c r="A6" s="30" t="s">
        <v>41</v>
      </c>
      <c r="B6" t="s">
        <v>42</v>
      </c>
      <c r="C6" t="s">
        <v>22</v>
      </c>
      <c r="D6" t="s">
        <v>66</v>
      </c>
      <c r="E6">
        <v>1</v>
      </c>
    </row>
    <row r="7" spans="1:5" x14ac:dyDescent="0.3">
      <c r="A7" s="30" t="s">
        <v>54</v>
      </c>
      <c r="B7" t="s">
        <v>55</v>
      </c>
      <c r="C7" t="s">
        <v>22</v>
      </c>
      <c r="D7">
        <v>0</v>
      </c>
      <c r="E7">
        <v>1</v>
      </c>
    </row>
    <row r="8" spans="1:5" x14ac:dyDescent="0.3">
      <c r="A8" s="30" t="s">
        <v>5</v>
      </c>
      <c r="B8" t="s">
        <v>6</v>
      </c>
      <c r="C8" t="s">
        <v>22</v>
      </c>
      <c r="D8" t="s">
        <v>67</v>
      </c>
      <c r="E8">
        <v>2</v>
      </c>
    </row>
    <row r="9" spans="1:5" x14ac:dyDescent="0.3">
      <c r="A9" t="s">
        <v>73</v>
      </c>
      <c r="B9" t="s">
        <v>74</v>
      </c>
      <c r="C9" t="s">
        <v>22</v>
      </c>
      <c r="E9">
        <v>1</v>
      </c>
    </row>
    <row r="10" spans="1:5" x14ac:dyDescent="0.3">
      <c r="A10" t="s">
        <v>3</v>
      </c>
      <c r="B10" t="s">
        <v>4</v>
      </c>
      <c r="C10" t="s">
        <v>22</v>
      </c>
      <c r="E10">
        <v>1</v>
      </c>
    </row>
    <row r="11" spans="1:5" x14ac:dyDescent="0.3">
      <c r="A11" s="30" t="s">
        <v>60</v>
      </c>
      <c r="B11" t="s">
        <v>70</v>
      </c>
      <c r="C11" t="s">
        <v>22</v>
      </c>
      <c r="D11" t="s">
        <v>66</v>
      </c>
      <c r="E11">
        <v>1</v>
      </c>
    </row>
    <row r="12" spans="1:5" x14ac:dyDescent="0.3">
      <c r="A12" s="30" t="s">
        <v>46</v>
      </c>
      <c r="B12" t="s">
        <v>47</v>
      </c>
      <c r="C12" t="s">
        <v>22</v>
      </c>
      <c r="D12" t="s">
        <v>63</v>
      </c>
      <c r="E12">
        <v>1</v>
      </c>
    </row>
    <row r="13" spans="1:5" x14ac:dyDescent="0.3">
      <c r="A13" t="s">
        <v>29</v>
      </c>
      <c r="B13" t="s">
        <v>56</v>
      </c>
      <c r="C13" t="s">
        <v>22</v>
      </c>
      <c r="E13">
        <v>1</v>
      </c>
    </row>
    <row r="14" spans="1:5" x14ac:dyDescent="0.3">
      <c r="A14" s="30" t="s">
        <v>64</v>
      </c>
      <c r="B14" t="s">
        <v>65</v>
      </c>
      <c r="C14" t="s">
        <v>22</v>
      </c>
      <c r="D14" t="s">
        <v>66</v>
      </c>
      <c r="E14">
        <v>1</v>
      </c>
    </row>
    <row r="15" spans="1:5" x14ac:dyDescent="0.3">
      <c r="A15" s="30" t="s">
        <v>37</v>
      </c>
      <c r="B15" t="s">
        <v>38</v>
      </c>
      <c r="C15" t="s">
        <v>22</v>
      </c>
      <c r="D15" t="s">
        <v>63</v>
      </c>
      <c r="E15">
        <v>1</v>
      </c>
    </row>
    <row r="16" spans="1:5" x14ac:dyDescent="0.3">
      <c r="A16" t="s">
        <v>75</v>
      </c>
      <c r="B16" t="s">
        <v>76</v>
      </c>
      <c r="C16" t="s">
        <v>22</v>
      </c>
      <c r="D16" t="s">
        <v>81</v>
      </c>
      <c r="E16">
        <v>2</v>
      </c>
    </row>
    <row r="17" spans="1:5" x14ac:dyDescent="0.3">
      <c r="A17" t="s">
        <v>44</v>
      </c>
      <c r="B17" t="s">
        <v>45</v>
      </c>
      <c r="C17" t="s">
        <v>22</v>
      </c>
      <c r="E17">
        <v>1</v>
      </c>
    </row>
    <row r="18" spans="1:5" x14ac:dyDescent="0.3">
      <c r="A18" s="30" t="s">
        <v>57</v>
      </c>
      <c r="B18" t="s">
        <v>58</v>
      </c>
      <c r="C18" t="s">
        <v>22</v>
      </c>
      <c r="D18" t="s">
        <v>63</v>
      </c>
      <c r="E18">
        <v>1</v>
      </c>
    </row>
    <row r="19" spans="1:5" x14ac:dyDescent="0.3">
      <c r="A19" t="s">
        <v>57</v>
      </c>
      <c r="B19" t="s">
        <v>58</v>
      </c>
      <c r="C19" t="s">
        <v>22</v>
      </c>
      <c r="D19" t="s">
        <v>83</v>
      </c>
      <c r="E19">
        <v>1</v>
      </c>
    </row>
    <row r="20" spans="1:5" x14ac:dyDescent="0.3">
      <c r="A20" s="30" t="s">
        <v>72</v>
      </c>
      <c r="B20" t="s">
        <v>80</v>
      </c>
      <c r="C20" t="s">
        <v>22</v>
      </c>
      <c r="E20">
        <v>1</v>
      </c>
    </row>
    <row r="21" spans="1:5" x14ac:dyDescent="0.3">
      <c r="A21" s="30" t="s">
        <v>32</v>
      </c>
      <c r="B21" t="s">
        <v>33</v>
      </c>
      <c r="C21" t="s">
        <v>22</v>
      </c>
      <c r="D21" t="s">
        <v>63</v>
      </c>
      <c r="E21">
        <v>1</v>
      </c>
    </row>
    <row r="22" spans="1:5" x14ac:dyDescent="0.3">
      <c r="A22" s="30" t="s">
        <v>59</v>
      </c>
      <c r="B22" t="s">
        <v>49</v>
      </c>
      <c r="C22" t="s">
        <v>22</v>
      </c>
      <c r="D22" t="s">
        <v>69</v>
      </c>
      <c r="E22">
        <v>2</v>
      </c>
    </row>
    <row r="23" spans="1:5" x14ac:dyDescent="0.3">
      <c r="A23" s="30" t="s">
        <v>25</v>
      </c>
      <c r="B23" t="s">
        <v>26</v>
      </c>
      <c r="C23" t="s">
        <v>22</v>
      </c>
      <c r="D23" t="s">
        <v>66</v>
      </c>
      <c r="E23">
        <v>1</v>
      </c>
    </row>
    <row r="24" spans="1:5" x14ac:dyDescent="0.3">
      <c r="A24" s="30" t="s">
        <v>39</v>
      </c>
      <c r="B24" t="s">
        <v>40</v>
      </c>
      <c r="C24" t="s">
        <v>13</v>
      </c>
      <c r="D24" t="s">
        <v>66</v>
      </c>
      <c r="E24">
        <v>1</v>
      </c>
    </row>
    <row r="25" spans="1:5" x14ac:dyDescent="0.3">
      <c r="A25" s="13" t="s">
        <v>0</v>
      </c>
      <c r="B25" t="s">
        <v>1</v>
      </c>
      <c r="C25" t="s">
        <v>22</v>
      </c>
      <c r="E25">
        <v>1</v>
      </c>
    </row>
    <row r="26" spans="1:5" x14ac:dyDescent="0.3">
      <c r="E26">
        <f>SUM(E1:E25)</f>
        <v>31</v>
      </c>
    </row>
  </sheetData>
  <sortState xmlns:xlrd2="http://schemas.microsoft.com/office/spreadsheetml/2017/richdata2" ref="A1:E25">
    <sortCondition ref="A1:A25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2023-06-01T00:14:03Z</cp:lastPrinted>
  <dcterms:created xsi:type="dcterms:W3CDTF">2020-08-30T14:40:31Z</dcterms:created>
  <dcterms:modified xsi:type="dcterms:W3CDTF">2023-06-01T00:41:30Z</dcterms:modified>
</cp:coreProperties>
</file>