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534D7D04-6B29-425F-BB33-4D7FBF5F96C8}" xr6:coauthVersionLast="47" xr6:coauthVersionMax="47" xr10:uidLastSave="{00000000-0000-0000-0000-000000000000}"/>
  <bookViews>
    <workbookView xWindow="-120" yWindow="-120" windowWidth="29040" windowHeight="16440" xr2:uid="{03ED48B0-EA7B-493C-A838-2E4CAB866295}"/>
  </bookViews>
  <sheets>
    <sheet name="Consolidated List" sheetId="3" r:id="rId1"/>
    <sheet name="Both Lists" sheetId="2" r:id="rId2"/>
  </sheets>
  <definedNames>
    <definedName name="_xlnm._FilterDatabase" localSheetId="0" hidden="1">'Consolidated List'!$A$2:$F$87</definedName>
    <definedName name="_xlnm.Print_Area" localSheetId="0">'Consolidated List'!$A$1:$F$119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5" i="3"/>
  <c r="D96" i="3"/>
  <c r="A113" i="3" s="1"/>
  <c r="E99" i="3"/>
  <c r="E97" i="3"/>
  <c r="E96" i="3"/>
  <c r="L15" i="3" l="1"/>
  <c r="L17" i="3" s="1"/>
  <c r="B113" i="3"/>
  <c r="A114" i="3"/>
  <c r="F96" i="3"/>
  <c r="A103" i="3"/>
  <c r="A104" i="3" l="1"/>
  <c r="B103" i="3"/>
  <c r="A115" i="3"/>
  <c r="B114" i="3"/>
  <c r="B115" i="3" l="1"/>
  <c r="A116" i="3"/>
  <c r="B104" i="3"/>
  <c r="A105" i="3"/>
  <c r="A106" i="3" l="1"/>
  <c r="B105" i="3"/>
  <c r="A117" i="3"/>
  <c r="B116" i="3"/>
  <c r="B117" i="3" l="1"/>
  <c r="A118" i="3"/>
  <c r="B106" i="3"/>
  <c r="A107" i="3"/>
  <c r="A108" i="3" l="1"/>
  <c r="B107" i="3"/>
  <c r="A119" i="3"/>
  <c r="B118" i="3"/>
  <c r="B119" i="3" l="1"/>
  <c r="C113" i="3"/>
  <c r="B108" i="3"/>
  <c r="A109" i="3"/>
  <c r="C103" i="3" l="1"/>
  <c r="B109" i="3"/>
  <c r="C114" i="3"/>
  <c r="D113" i="3"/>
  <c r="D114" i="3" l="1"/>
  <c r="C115" i="3"/>
  <c r="D103" i="3"/>
  <c r="C104" i="3"/>
  <c r="C105" i="3" l="1"/>
  <c r="D104" i="3"/>
  <c r="C116" i="3"/>
  <c r="D115" i="3"/>
  <c r="D116" i="3" l="1"/>
  <c r="C117" i="3"/>
  <c r="D105" i="3"/>
  <c r="C106" i="3"/>
  <c r="C107" i="3" l="1"/>
  <c r="D106" i="3"/>
  <c r="C118" i="3"/>
  <c r="D117" i="3"/>
  <c r="D118" i="3" l="1"/>
  <c r="C119" i="3"/>
  <c r="D107" i="3"/>
  <c r="C108" i="3"/>
  <c r="C109" i="3" l="1"/>
  <c r="D108" i="3"/>
  <c r="E113" i="3"/>
  <c r="D119" i="3"/>
  <c r="F113" i="3" l="1"/>
  <c r="E114" i="3"/>
  <c r="D109" i="3"/>
  <c r="E103" i="3"/>
  <c r="E104" i="3" l="1"/>
  <c r="F103" i="3"/>
  <c r="E115" i="3"/>
  <c r="F114" i="3"/>
  <c r="F115" i="3" l="1"/>
  <c r="E116" i="3"/>
  <c r="F104" i="3"/>
  <c r="E105" i="3"/>
  <c r="E106" i="3" l="1"/>
  <c r="F105" i="3"/>
  <c r="E117" i="3"/>
  <c r="F116" i="3"/>
  <c r="F117" i="3" l="1"/>
  <c r="E118" i="3"/>
  <c r="F106" i="3"/>
  <c r="E107" i="3"/>
  <c r="E108" i="3" l="1"/>
  <c r="F107" i="3"/>
  <c r="E119" i="3"/>
  <c r="F119" i="3" s="1"/>
  <c r="F118" i="3"/>
  <c r="F108" i="3" l="1"/>
  <c r="E109" i="3"/>
  <c r="F109" i="3" s="1"/>
  <c r="C86" i="3"/>
  <c r="C85" i="3"/>
  <c r="C79" i="2"/>
  <c r="C78" i="2"/>
  <c r="C77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3" i="2"/>
  <c r="C87" i="3" l="1"/>
  <c r="D98" i="3" s="1"/>
</calcChain>
</file>

<file path=xl/sharedStrings.xml><?xml version="1.0" encoding="utf-8"?>
<sst xmlns="http://schemas.openxmlformats.org/spreadsheetml/2006/main" count="666" uniqueCount="231">
  <si>
    <t>Honor Guard (3)</t>
  </si>
  <si>
    <t>Allen</t>
  </si>
  <si>
    <t>Beam</t>
  </si>
  <si>
    <t xml:space="preserve"> Brown</t>
  </si>
  <si>
    <t xml:space="preserve"> Kirby</t>
  </si>
  <si>
    <t>Almazan (FWB)</t>
  </si>
  <si>
    <t>Phillips</t>
  </si>
  <si>
    <t>Colton</t>
  </si>
  <si>
    <t>Berry</t>
  </si>
  <si>
    <t>Bills</t>
  </si>
  <si>
    <t>Brown</t>
  </si>
  <si>
    <t>Dent</t>
  </si>
  <si>
    <t>Fisher</t>
  </si>
  <si>
    <t>Gerdes</t>
  </si>
  <si>
    <t>Eschmann</t>
  </si>
  <si>
    <t>Hendricks</t>
  </si>
  <si>
    <t>Kirby</t>
  </si>
  <si>
    <t>Matheson</t>
  </si>
  <si>
    <t>Secrest</t>
  </si>
  <si>
    <t>Boab</t>
  </si>
  <si>
    <t xml:space="preserve"> Pat &amp; Mosla</t>
  </si>
  <si>
    <t>Al</t>
  </si>
  <si>
    <t>Farmer</t>
  </si>
  <si>
    <t>Parisot</t>
  </si>
  <si>
    <t xml:space="preserve">Westfall  </t>
  </si>
  <si>
    <t>Bob</t>
  </si>
  <si>
    <t>George</t>
  </si>
  <si>
    <t>Karl</t>
  </si>
  <si>
    <t>Charles</t>
  </si>
  <si>
    <t>Dave</t>
  </si>
  <si>
    <t>Fred</t>
  </si>
  <si>
    <t>Chris</t>
  </si>
  <si>
    <t>Scott</t>
  </si>
  <si>
    <t>Janet</t>
  </si>
  <si>
    <t>Herrera (Nav.)</t>
  </si>
  <si>
    <t>Kerlin (FWB)</t>
  </si>
  <si>
    <t>Stotts (Nav.)</t>
  </si>
  <si>
    <t>Easley (Ncvl)</t>
  </si>
  <si>
    <t>Ron</t>
  </si>
  <si>
    <t>McCarthy</t>
  </si>
  <si>
    <t>Easley</t>
  </si>
  <si>
    <t>Campbell</t>
  </si>
  <si>
    <t>LeRoy</t>
  </si>
  <si>
    <t>Schwarz</t>
  </si>
  <si>
    <t>Bass</t>
  </si>
  <si>
    <t xml:space="preserve"> Paul +1(ROTC)</t>
  </si>
  <si>
    <t>Davis</t>
  </si>
  <si>
    <t>Beard</t>
  </si>
  <si>
    <t>Davidson</t>
  </si>
  <si>
    <t>Sherwin</t>
  </si>
  <si>
    <t>Bierman</t>
  </si>
  <si>
    <t>Butler</t>
  </si>
  <si>
    <t>Johnson</t>
  </si>
  <si>
    <t>Ronchetti</t>
  </si>
  <si>
    <t>Omer</t>
  </si>
  <si>
    <t>Williams</t>
  </si>
  <si>
    <t>Guard</t>
  </si>
  <si>
    <t>Romano</t>
  </si>
  <si>
    <t>Alexander</t>
  </si>
  <si>
    <t>Hardin</t>
  </si>
  <si>
    <t>Nix</t>
  </si>
  <si>
    <t>Panzenhagen</t>
  </si>
  <si>
    <t>Horton</t>
  </si>
  <si>
    <t>Olivia (FWB/USAFA)</t>
  </si>
  <si>
    <t>Latesha (accepting for daughter)</t>
  </si>
  <si>
    <t xml:space="preserve"> Alexander (FWB/USAFA)</t>
  </si>
  <si>
    <t xml:space="preserve"> Therese (Ncvl/USAFA)</t>
  </si>
  <si>
    <t>Akadian (Baker)</t>
  </si>
  <si>
    <t xml:space="preserve"> Mikhail (FWB)</t>
  </si>
  <si>
    <t xml:space="preserve"> Akadian (Cstvw)</t>
  </si>
  <si>
    <t>Tess (Merrill)</t>
  </si>
  <si>
    <t xml:space="preserve"> Maureen (Step One)</t>
  </si>
  <si>
    <t xml:space="preserve"> Brian (Merrill)</t>
  </si>
  <si>
    <t>Lisa</t>
  </si>
  <si>
    <t xml:space="preserve"> Blayne</t>
  </si>
  <si>
    <t>Tiffany (Step One)</t>
  </si>
  <si>
    <t>Jerry (EFCU)</t>
  </si>
  <si>
    <t>Ray</t>
  </si>
  <si>
    <t>Ken</t>
  </si>
  <si>
    <t>Taylor</t>
  </si>
  <si>
    <t xml:space="preserve"> Carol</t>
  </si>
  <si>
    <t>Steve</t>
  </si>
  <si>
    <t>Dennis</t>
  </si>
  <si>
    <t>Robert</t>
  </si>
  <si>
    <t>Les</t>
  </si>
  <si>
    <t>Fund</t>
  </si>
  <si>
    <t>Andrews</t>
  </si>
  <si>
    <t>Claxton</t>
  </si>
  <si>
    <t>Gramm</t>
  </si>
  <si>
    <t>Hanks</t>
  </si>
  <si>
    <t>McCartney</t>
  </si>
  <si>
    <t>Merkel</t>
  </si>
  <si>
    <t>Morris</t>
  </si>
  <si>
    <t>Pullen</t>
  </si>
  <si>
    <t>Singleton</t>
  </si>
  <si>
    <t>Swanick</t>
  </si>
  <si>
    <t>Tashlik</t>
  </si>
  <si>
    <t>WO4 Durm</t>
  </si>
  <si>
    <t>SMSgt Burke</t>
  </si>
  <si>
    <t>Capt. Fisher (will pay for all in this group)</t>
  </si>
  <si>
    <t>Herrera Mother &amp; Grandparent (2)</t>
  </si>
  <si>
    <t>Stotts Father &amp; Mother (2)</t>
  </si>
  <si>
    <t>Ramirez</t>
  </si>
  <si>
    <t>Durm</t>
  </si>
  <si>
    <t>Glasgow</t>
  </si>
  <si>
    <t>Burke</t>
  </si>
  <si>
    <t>Herrera</t>
  </si>
  <si>
    <t>Stotts</t>
  </si>
  <si>
    <t>Self</t>
  </si>
  <si>
    <t xml:space="preserve">LTC Mike </t>
  </si>
  <si>
    <t>James</t>
  </si>
  <si>
    <t>Melody</t>
  </si>
  <si>
    <t>Ashlee Academy parent)</t>
  </si>
  <si>
    <t>Vanessa (Academy parent)</t>
  </si>
  <si>
    <t>Charles &amp; Elizabeth (Academy parents)</t>
  </si>
  <si>
    <t>Mel</t>
  </si>
  <si>
    <t>Kay</t>
  </si>
  <si>
    <t>Charlotte</t>
  </si>
  <si>
    <t>Howard</t>
  </si>
  <si>
    <t>Irene</t>
  </si>
  <si>
    <t>Chris and Richard</t>
  </si>
  <si>
    <t>Fran</t>
  </si>
  <si>
    <t>Craig</t>
  </si>
  <si>
    <t>Chuck</t>
  </si>
  <si>
    <t>Jon</t>
  </si>
  <si>
    <t>Way</t>
  </si>
  <si>
    <t>Paul</t>
  </si>
  <si>
    <t>Meal</t>
  </si>
  <si>
    <t>David</t>
  </si>
  <si>
    <t>Pat</t>
  </si>
  <si>
    <t>Mosla</t>
  </si>
  <si>
    <t>Daniel</t>
  </si>
  <si>
    <t>Hallion</t>
  </si>
  <si>
    <t>Christine</t>
  </si>
  <si>
    <t>Richard</t>
  </si>
  <si>
    <t>Kayce Stillwell</t>
  </si>
  <si>
    <t>Blayne</t>
  </si>
  <si>
    <t>Meeting Only</t>
  </si>
  <si>
    <t>Olivia Ronchetti 
(He owes dues for 2023)</t>
  </si>
  <si>
    <t>Kevin</t>
  </si>
  <si>
    <t>special meal requested</t>
  </si>
  <si>
    <t>REPLIED TO GOLD CLUB INVITATION</t>
  </si>
  <si>
    <t>Wayne</t>
  </si>
  <si>
    <t>Carol</t>
  </si>
  <si>
    <t>Larry</t>
  </si>
  <si>
    <t>Westfall</t>
  </si>
  <si>
    <t>On Both Lists?</t>
  </si>
  <si>
    <t>Paid By</t>
  </si>
  <si>
    <t>Dave's List</t>
  </si>
  <si>
    <t>Online Sign UP</t>
  </si>
  <si>
    <t>Last</t>
  </si>
  <si>
    <t>First</t>
  </si>
  <si>
    <t>Meals</t>
  </si>
  <si>
    <t>Meal or meeting</t>
  </si>
  <si>
    <t>Guest</t>
  </si>
  <si>
    <t>Olivia (guest of Blayne Johnson)</t>
  </si>
  <si>
    <t>He is crossed out. Not coming?</t>
  </si>
  <si>
    <t>Soloist</t>
  </si>
  <si>
    <t xml:space="preserve">Total = </t>
  </si>
  <si>
    <t xml:space="preserve">Paid by Individual = </t>
  </si>
  <si>
    <t xml:space="preserve">Paid by Fund = </t>
  </si>
  <si>
    <t>Table Number</t>
  </si>
  <si>
    <t>Paid</t>
  </si>
  <si>
    <t>Last Name</t>
  </si>
  <si>
    <t>First Name</t>
  </si>
  <si>
    <t>Capt Fisher</t>
  </si>
  <si>
    <t>Mark</t>
  </si>
  <si>
    <t>Cadet Soloist</t>
  </si>
  <si>
    <t>Jacob</t>
  </si>
  <si>
    <t>Alissa</t>
  </si>
  <si>
    <t>Easley (NHS)</t>
  </si>
  <si>
    <t>Pat &amp; Mosla</t>
  </si>
  <si>
    <t>SF</t>
  </si>
  <si>
    <t>Capt. Fisher (will pay for others)</t>
  </si>
  <si>
    <t>May 4 Scholarship Awards Lunch</t>
  </si>
  <si>
    <t>Walk-Ins NOT allowed but just in case…</t>
  </si>
  <si>
    <t>Number</t>
  </si>
  <si>
    <t>Recap</t>
  </si>
  <si>
    <t xml:space="preserve">Regular Reservations = </t>
  </si>
  <si>
    <t xml:space="preserve">Walk-In Reservations = </t>
  </si>
  <si>
    <t xml:space="preserve">Meeting Only = </t>
  </si>
  <si>
    <t xml:space="preserve">@ $0.00      </t>
  </si>
  <si>
    <t>$ 0.00</t>
  </si>
  <si>
    <t xml:space="preserve">Total Reservations = </t>
  </si>
  <si>
    <t>Meal Reservations Calculator - How much should we have collected @$16.00/meal?</t>
  </si>
  <si>
    <t>Number of Meals</t>
  </si>
  <si>
    <t>Amount</t>
  </si>
  <si>
    <t>Meal Payment Calculator - How much will we pay the FWYC @$14.50/meal?</t>
  </si>
  <si>
    <t>Herrera Mother &amp; Grandparent</t>
  </si>
  <si>
    <t xml:space="preserve">Charles &amp; Elizabeth </t>
  </si>
  <si>
    <t xml:space="preserve">Stotts Father &amp; Mother </t>
  </si>
  <si>
    <t>Bates</t>
  </si>
  <si>
    <t>D</t>
  </si>
  <si>
    <t>Figueroa-Olmeda</t>
  </si>
  <si>
    <t>Jeremy</t>
  </si>
  <si>
    <t>E</t>
  </si>
  <si>
    <t>I</t>
  </si>
  <si>
    <t>Figueroa</t>
  </si>
  <si>
    <t>Olmeda</t>
  </si>
  <si>
    <t>Gretchen</t>
  </si>
  <si>
    <t>Nichols</t>
  </si>
  <si>
    <t>Brady</t>
  </si>
  <si>
    <t>F</t>
  </si>
  <si>
    <t>A</t>
  </si>
  <si>
    <t>Murdoch</t>
  </si>
  <si>
    <t>R.J.</t>
  </si>
  <si>
    <t>Smith</t>
  </si>
  <si>
    <t>Lori</t>
  </si>
  <si>
    <t>H</t>
  </si>
  <si>
    <t>White</t>
  </si>
  <si>
    <t>Beverly + 1</t>
  </si>
  <si>
    <t>B</t>
  </si>
  <si>
    <t>Justino</t>
  </si>
  <si>
    <t>Melanie</t>
  </si>
  <si>
    <t>Lettelleir</t>
  </si>
  <si>
    <t>Paige</t>
  </si>
  <si>
    <t>Jon &amp; Stephanie</t>
  </si>
  <si>
    <t>Lisa &amp; Bernard</t>
  </si>
  <si>
    <t>C</t>
  </si>
  <si>
    <t>G</t>
  </si>
  <si>
    <t>Olivia (USAFA) no meat</t>
  </si>
  <si>
    <t>Ashlee no meat</t>
  </si>
  <si>
    <t>J</t>
  </si>
  <si>
    <t>Les no pork or bacon</t>
  </si>
  <si>
    <t>Dan</t>
  </si>
  <si>
    <t>Jose</t>
  </si>
  <si>
    <t xml:space="preserve"> Kevin</t>
  </si>
  <si>
    <t>Open</t>
  </si>
  <si>
    <t>TOTAL</t>
  </si>
  <si>
    <t>Assigned</t>
  </si>
  <si>
    <t>Seating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</si>
</sst>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4" fontId="7" fillId="0" borderId="1" xfId="1" applyFont="1" applyBorder="1"/>
    <xf numFmtId="0" fontId="7" fillId="0" borderId="0" xfId="0" applyFont="1"/>
    <xf numFmtId="44" fontId="8" fillId="0" borderId="0" xfId="1" quotePrefix="1" applyFont="1" applyAlignment="1">
      <alignment horizontal="center"/>
    </xf>
    <xf numFmtId="44" fontId="7" fillId="0" borderId="1" xfId="1" quotePrefix="1" applyFont="1" applyBorder="1" applyAlignment="1">
      <alignment horizontal="right"/>
    </xf>
    <xf numFmtId="44" fontId="0" fillId="0" borderId="1" xfId="1" applyFont="1" applyBorder="1"/>
    <xf numFmtId="0" fontId="9" fillId="0" borderId="0" xfId="0" applyFont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0" fillId="0" borderId="11" xfId="0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4" fontId="8" fillId="0" borderId="1" xfId="1" applyFont="1" applyBorder="1" applyAlignment="1">
      <alignment horizontal="center"/>
    </xf>
    <xf numFmtId="0" fontId="12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FDAAA-E9EB-4E62-820F-4D78ED3100F1}">
  <sheetPr>
    <pageSetUpPr fitToPage="1"/>
  </sheetPr>
  <dimension ref="A1:L119"/>
  <sheetViews>
    <sheetView tabSelected="1" workbookViewId="0">
      <selection activeCell="E84" sqref="E84"/>
    </sheetView>
  </sheetViews>
  <sheetFormatPr defaultRowHeight="14.25" x14ac:dyDescent="0.2"/>
  <cols>
    <col min="1" max="1" width="19.875" bestFit="1" customWidth="1"/>
    <col min="2" max="2" width="33.75" bestFit="1" customWidth="1"/>
    <col min="3" max="3" width="7.25" customWidth="1"/>
    <col min="4" max="4" width="10.375" bestFit="1" customWidth="1"/>
    <col min="5" max="5" width="8.5" style="1" customWidth="1"/>
    <col min="6" max="6" width="14" bestFit="1" customWidth="1"/>
  </cols>
  <sheetData>
    <row r="1" spans="1:12" ht="20.25" x14ac:dyDescent="0.3">
      <c r="A1" s="41" t="s">
        <v>174</v>
      </c>
      <c r="B1" s="41"/>
      <c r="C1" s="41"/>
      <c r="D1" s="41"/>
      <c r="E1" s="41"/>
      <c r="F1" s="41"/>
    </row>
    <row r="2" spans="1:12" ht="30" x14ac:dyDescent="0.2">
      <c r="A2" s="15" t="s">
        <v>163</v>
      </c>
      <c r="B2" s="15" t="s">
        <v>164</v>
      </c>
      <c r="C2" s="15" t="s">
        <v>152</v>
      </c>
      <c r="D2" s="15" t="s">
        <v>147</v>
      </c>
      <c r="E2" s="16" t="s">
        <v>161</v>
      </c>
      <c r="F2" s="15" t="s">
        <v>162</v>
      </c>
    </row>
    <row r="3" spans="1:12" ht="18" x14ac:dyDescent="0.25">
      <c r="A3" s="36" t="s">
        <v>58</v>
      </c>
      <c r="B3" s="36" t="s">
        <v>77</v>
      </c>
      <c r="C3" s="4">
        <v>1</v>
      </c>
      <c r="D3" s="4" t="s">
        <v>172</v>
      </c>
      <c r="E3" s="4" t="s">
        <v>203</v>
      </c>
      <c r="F3" s="2"/>
    </row>
    <row r="4" spans="1:12" ht="18" x14ac:dyDescent="0.25">
      <c r="A4" s="36" t="s">
        <v>1</v>
      </c>
      <c r="B4" s="36" t="s">
        <v>25</v>
      </c>
      <c r="C4" s="4">
        <v>1</v>
      </c>
      <c r="D4" s="4" t="s">
        <v>172</v>
      </c>
      <c r="E4" s="4" t="s">
        <v>202</v>
      </c>
      <c r="F4" s="2"/>
      <c r="K4" s="49" t="s">
        <v>230</v>
      </c>
      <c r="L4" s="49"/>
    </row>
    <row r="5" spans="1:12" ht="18" x14ac:dyDescent="0.25">
      <c r="A5" s="36" t="s">
        <v>5</v>
      </c>
      <c r="B5" s="36" t="s">
        <v>166</v>
      </c>
      <c r="C5" s="4">
        <v>1</v>
      </c>
      <c r="D5" s="4" t="s">
        <v>172</v>
      </c>
      <c r="E5" s="4" t="s">
        <v>196</v>
      </c>
      <c r="F5" s="2"/>
      <c r="K5" s="4" t="s">
        <v>203</v>
      </c>
      <c r="L5" s="4">
        <f>SUMIF($E$3:$E$84,K5,$C$3:$C$84)</f>
        <v>8</v>
      </c>
    </row>
    <row r="6" spans="1:12" ht="18" x14ac:dyDescent="0.25">
      <c r="A6" s="36" t="s">
        <v>86</v>
      </c>
      <c r="B6" s="36" t="s">
        <v>128</v>
      </c>
      <c r="C6" s="4">
        <v>1</v>
      </c>
      <c r="D6" s="4"/>
      <c r="E6" s="4" t="s">
        <v>227</v>
      </c>
      <c r="F6" s="2"/>
      <c r="K6" s="4" t="s">
        <v>211</v>
      </c>
      <c r="L6" s="4">
        <f t="shared" ref="L6:L16" si="0">SUMIF($E$3:$E$84,K6,$C$3:$C$84)</f>
        <v>8</v>
      </c>
    </row>
    <row r="7" spans="1:12" ht="18" x14ac:dyDescent="0.25">
      <c r="A7" s="36" t="s">
        <v>44</v>
      </c>
      <c r="B7" s="36" t="s">
        <v>70</v>
      </c>
      <c r="C7" s="4">
        <v>1</v>
      </c>
      <c r="D7" s="4" t="s">
        <v>172</v>
      </c>
      <c r="E7" s="4" t="s">
        <v>211</v>
      </c>
      <c r="F7" s="2"/>
      <c r="K7" s="4" t="s">
        <v>218</v>
      </c>
      <c r="L7" s="4">
        <f t="shared" si="0"/>
        <v>9</v>
      </c>
    </row>
    <row r="8" spans="1:12" ht="18" x14ac:dyDescent="0.25">
      <c r="A8" s="36" t="s">
        <v>191</v>
      </c>
      <c r="B8" s="36" t="s">
        <v>32</v>
      </c>
      <c r="C8" s="4">
        <v>1</v>
      </c>
      <c r="D8" s="4"/>
      <c r="E8" s="4" t="s">
        <v>192</v>
      </c>
      <c r="F8" s="2"/>
      <c r="K8" s="4" t="s">
        <v>192</v>
      </c>
      <c r="L8" s="4">
        <f t="shared" si="0"/>
        <v>9</v>
      </c>
    </row>
    <row r="9" spans="1:12" ht="18" x14ac:dyDescent="0.25">
      <c r="A9" s="36" t="s">
        <v>2</v>
      </c>
      <c r="B9" s="36" t="s">
        <v>31</v>
      </c>
      <c r="C9" s="4">
        <v>1</v>
      </c>
      <c r="D9" s="4" t="s">
        <v>172</v>
      </c>
      <c r="E9" s="4" t="s">
        <v>227</v>
      </c>
      <c r="F9" s="2"/>
      <c r="K9" s="4" t="s">
        <v>195</v>
      </c>
      <c r="L9" s="4">
        <f t="shared" si="0"/>
        <v>6</v>
      </c>
    </row>
    <row r="10" spans="1:12" ht="18" x14ac:dyDescent="0.25">
      <c r="A10" s="36" t="s">
        <v>47</v>
      </c>
      <c r="B10" s="36" t="s">
        <v>220</v>
      </c>
      <c r="C10" s="4">
        <v>1</v>
      </c>
      <c r="D10" s="4" t="s">
        <v>172</v>
      </c>
      <c r="E10" s="4" t="s">
        <v>219</v>
      </c>
      <c r="F10" s="2"/>
      <c r="K10" s="4" t="s">
        <v>202</v>
      </c>
      <c r="L10" s="4">
        <f t="shared" si="0"/>
        <v>6</v>
      </c>
    </row>
    <row r="11" spans="1:12" ht="18" x14ac:dyDescent="0.25">
      <c r="A11" s="36" t="s">
        <v>47</v>
      </c>
      <c r="B11" s="36" t="s">
        <v>221</v>
      </c>
      <c r="C11" s="4">
        <v>1</v>
      </c>
      <c r="D11" s="4"/>
      <c r="E11" s="4" t="s">
        <v>219</v>
      </c>
      <c r="F11" s="2"/>
      <c r="K11" s="4" t="s">
        <v>219</v>
      </c>
      <c r="L11" s="4">
        <f t="shared" si="0"/>
        <v>7</v>
      </c>
    </row>
    <row r="12" spans="1:12" ht="18" x14ac:dyDescent="0.25">
      <c r="A12" s="36" t="s">
        <v>50</v>
      </c>
      <c r="B12" s="36" t="s">
        <v>71</v>
      </c>
      <c r="C12" s="4">
        <v>1</v>
      </c>
      <c r="D12" s="4" t="s">
        <v>172</v>
      </c>
      <c r="E12" s="4" t="s">
        <v>211</v>
      </c>
      <c r="F12" s="2"/>
      <c r="K12" s="4" t="s">
        <v>208</v>
      </c>
      <c r="L12" s="4">
        <f t="shared" si="0"/>
        <v>6</v>
      </c>
    </row>
    <row r="13" spans="1:12" ht="18" x14ac:dyDescent="0.25">
      <c r="A13" s="36" t="s">
        <v>9</v>
      </c>
      <c r="B13" s="36" t="s">
        <v>21</v>
      </c>
      <c r="C13" s="4">
        <v>1</v>
      </c>
      <c r="D13" s="4" t="s">
        <v>172</v>
      </c>
      <c r="E13" s="4" t="s">
        <v>227</v>
      </c>
      <c r="F13" s="2"/>
      <c r="K13" s="4" t="s">
        <v>196</v>
      </c>
      <c r="L13" s="4">
        <f t="shared" si="0"/>
        <v>6</v>
      </c>
    </row>
    <row r="14" spans="1:12" ht="18" x14ac:dyDescent="0.25">
      <c r="A14" s="36" t="s">
        <v>19</v>
      </c>
      <c r="B14" s="36" t="s">
        <v>171</v>
      </c>
      <c r="C14" s="4">
        <v>2</v>
      </c>
      <c r="D14" s="4" t="s">
        <v>172</v>
      </c>
      <c r="E14" s="4" t="s">
        <v>227</v>
      </c>
      <c r="F14" s="2"/>
      <c r="K14" s="4" t="s">
        <v>222</v>
      </c>
      <c r="L14" s="4">
        <f t="shared" si="0"/>
        <v>3</v>
      </c>
    </row>
    <row r="15" spans="1:12" ht="18" x14ac:dyDescent="0.25">
      <c r="A15" s="36" t="s">
        <v>10</v>
      </c>
      <c r="B15" s="36" t="s">
        <v>224</v>
      </c>
      <c r="C15" s="4">
        <v>1</v>
      </c>
      <c r="D15" s="4" t="s">
        <v>172</v>
      </c>
      <c r="E15" s="4" t="s">
        <v>227</v>
      </c>
      <c r="F15" s="2"/>
      <c r="K15" s="48" t="s">
        <v>229</v>
      </c>
      <c r="L15" s="4">
        <f>SUM(L5:L14)</f>
        <v>68</v>
      </c>
    </row>
    <row r="16" spans="1:12" ht="18" x14ac:dyDescent="0.25">
      <c r="A16" s="36" t="s">
        <v>105</v>
      </c>
      <c r="B16" s="36" t="s">
        <v>98</v>
      </c>
      <c r="C16" s="4">
        <v>1</v>
      </c>
      <c r="D16" s="4"/>
      <c r="E16" s="4" t="s">
        <v>196</v>
      </c>
      <c r="F16" s="2"/>
      <c r="K16" s="2" t="s">
        <v>227</v>
      </c>
      <c r="L16" s="4">
        <v>23</v>
      </c>
    </row>
    <row r="17" spans="1:12" ht="18" x14ac:dyDescent="0.25">
      <c r="A17" s="36" t="s">
        <v>51</v>
      </c>
      <c r="B17" s="36" t="s">
        <v>72</v>
      </c>
      <c r="C17" s="4">
        <v>1</v>
      </c>
      <c r="D17" s="4" t="s">
        <v>172</v>
      </c>
      <c r="E17" s="4" t="s">
        <v>211</v>
      </c>
      <c r="F17" s="2"/>
      <c r="K17" s="2" t="s">
        <v>228</v>
      </c>
      <c r="L17" s="4">
        <f>+L15+L16</f>
        <v>91</v>
      </c>
    </row>
    <row r="18" spans="1:12" ht="18" x14ac:dyDescent="0.25">
      <c r="A18" s="36" t="s">
        <v>41</v>
      </c>
      <c r="B18" s="36" t="s">
        <v>67</v>
      </c>
      <c r="C18" s="4">
        <v>1</v>
      </c>
      <c r="D18" s="4" t="s">
        <v>172</v>
      </c>
      <c r="E18" s="4" t="s">
        <v>195</v>
      </c>
      <c r="F18" s="2"/>
    </row>
    <row r="19" spans="1:12" ht="18" x14ac:dyDescent="0.25">
      <c r="A19" s="36" t="s">
        <v>87</v>
      </c>
      <c r="B19" s="36" t="s">
        <v>115</v>
      </c>
      <c r="C19" s="4">
        <v>1</v>
      </c>
      <c r="D19" s="4"/>
      <c r="E19" s="4" t="s">
        <v>227</v>
      </c>
      <c r="F19" s="2"/>
    </row>
    <row r="20" spans="1:12" ht="18" x14ac:dyDescent="0.25">
      <c r="A20" s="36" t="s">
        <v>7</v>
      </c>
      <c r="B20" s="36" t="s">
        <v>26</v>
      </c>
      <c r="C20" s="4">
        <v>1</v>
      </c>
      <c r="D20" s="4" t="s">
        <v>172</v>
      </c>
      <c r="E20" s="4" t="s">
        <v>196</v>
      </c>
      <c r="F20" s="2"/>
    </row>
    <row r="21" spans="1:12" ht="18" x14ac:dyDescent="0.25">
      <c r="A21" s="36" t="s">
        <v>48</v>
      </c>
      <c r="B21" s="36" t="s">
        <v>65</v>
      </c>
      <c r="C21" s="4">
        <v>1</v>
      </c>
      <c r="D21" s="4" t="s">
        <v>172</v>
      </c>
      <c r="E21" s="4" t="s">
        <v>219</v>
      </c>
      <c r="F21" s="2"/>
    </row>
    <row r="22" spans="1:12" ht="18" x14ac:dyDescent="0.25">
      <c r="A22" s="36" t="s">
        <v>48</v>
      </c>
      <c r="B22" s="36" t="s">
        <v>113</v>
      </c>
      <c r="C22" s="4">
        <v>1</v>
      </c>
      <c r="D22" s="4"/>
      <c r="E22" s="4" t="s">
        <v>219</v>
      </c>
      <c r="F22" s="2"/>
    </row>
    <row r="23" spans="1:12" ht="18" x14ac:dyDescent="0.25">
      <c r="A23" s="36" t="s">
        <v>46</v>
      </c>
      <c r="B23" s="36" t="s">
        <v>64</v>
      </c>
      <c r="C23" s="4">
        <v>1</v>
      </c>
      <c r="D23" s="4" t="s">
        <v>172</v>
      </c>
      <c r="E23" s="4" t="s">
        <v>202</v>
      </c>
      <c r="F23" s="2"/>
    </row>
    <row r="24" spans="1:12" ht="18" x14ac:dyDescent="0.25">
      <c r="A24" s="36" t="s">
        <v>11</v>
      </c>
      <c r="B24" s="36" t="s">
        <v>116</v>
      </c>
      <c r="C24" s="4">
        <v>1</v>
      </c>
      <c r="D24" s="4" t="s">
        <v>172</v>
      </c>
      <c r="E24" s="4" t="s">
        <v>227</v>
      </c>
      <c r="F24" s="2"/>
    </row>
    <row r="25" spans="1:12" ht="18" x14ac:dyDescent="0.25">
      <c r="A25" s="36" t="s">
        <v>103</v>
      </c>
      <c r="B25" s="36" t="s">
        <v>97</v>
      </c>
      <c r="C25" s="4">
        <v>1</v>
      </c>
      <c r="D25" s="4"/>
      <c r="E25" s="4" t="s">
        <v>202</v>
      </c>
      <c r="F25" s="2"/>
    </row>
    <row r="26" spans="1:12" ht="18" x14ac:dyDescent="0.25">
      <c r="A26" s="36" t="s">
        <v>170</v>
      </c>
      <c r="B26" s="36" t="s">
        <v>169</v>
      </c>
      <c r="C26" s="4">
        <v>1</v>
      </c>
      <c r="D26" s="4" t="s">
        <v>172</v>
      </c>
      <c r="E26" s="4" t="s">
        <v>195</v>
      </c>
      <c r="F26" s="2"/>
    </row>
    <row r="27" spans="1:12" ht="18" x14ac:dyDescent="0.25">
      <c r="A27" s="36" t="s">
        <v>14</v>
      </c>
      <c r="B27" s="36" t="s">
        <v>27</v>
      </c>
      <c r="C27" s="4">
        <v>1</v>
      </c>
      <c r="D27" s="4" t="s">
        <v>172</v>
      </c>
      <c r="E27" s="4" t="s">
        <v>227</v>
      </c>
      <c r="F27" s="2"/>
    </row>
    <row r="28" spans="1:12" ht="18" x14ac:dyDescent="0.25">
      <c r="A28" s="36" t="s">
        <v>14</v>
      </c>
      <c r="B28" s="36" t="s">
        <v>117</v>
      </c>
      <c r="C28" s="4">
        <v>1</v>
      </c>
      <c r="D28" s="4" t="s">
        <v>172</v>
      </c>
      <c r="E28" s="4" t="s">
        <v>227</v>
      </c>
      <c r="F28" s="2"/>
    </row>
    <row r="29" spans="1:12" ht="18" x14ac:dyDescent="0.25">
      <c r="A29" s="36" t="s">
        <v>22</v>
      </c>
      <c r="B29" s="36" t="s">
        <v>28</v>
      </c>
      <c r="C29" s="4">
        <v>1</v>
      </c>
      <c r="D29" s="4" t="s">
        <v>172</v>
      </c>
      <c r="E29" s="4" t="s">
        <v>195</v>
      </c>
      <c r="F29" s="2"/>
    </row>
    <row r="30" spans="1:12" ht="18" x14ac:dyDescent="0.25">
      <c r="A30" s="36" t="s">
        <v>197</v>
      </c>
      <c r="B30" s="36" t="s">
        <v>225</v>
      </c>
      <c r="C30" s="4">
        <v>1</v>
      </c>
      <c r="D30" s="4"/>
      <c r="E30" s="4" t="s">
        <v>192</v>
      </c>
      <c r="F30" s="2"/>
    </row>
    <row r="31" spans="1:12" ht="18" x14ac:dyDescent="0.25">
      <c r="A31" s="36" t="s">
        <v>193</v>
      </c>
      <c r="B31" s="36" t="s">
        <v>194</v>
      </c>
      <c r="C31" s="4">
        <v>1</v>
      </c>
      <c r="D31" s="4" t="s">
        <v>172</v>
      </c>
      <c r="E31" s="4" t="s">
        <v>192</v>
      </c>
      <c r="F31" s="2"/>
    </row>
    <row r="32" spans="1:12" ht="18" x14ac:dyDescent="0.25">
      <c r="A32" s="36" t="s">
        <v>12</v>
      </c>
      <c r="B32" s="36" t="s">
        <v>118</v>
      </c>
      <c r="C32" s="4">
        <v>1</v>
      </c>
      <c r="D32" s="4" t="s">
        <v>172</v>
      </c>
      <c r="E32" s="4" t="s">
        <v>203</v>
      </c>
      <c r="F32" s="2"/>
    </row>
    <row r="33" spans="1:6" ht="18" x14ac:dyDescent="0.25">
      <c r="A33" s="36" t="s">
        <v>12</v>
      </c>
      <c r="B33" s="36" t="s">
        <v>119</v>
      </c>
      <c r="C33" s="4">
        <v>1</v>
      </c>
      <c r="D33" s="4" t="s">
        <v>172</v>
      </c>
      <c r="E33" s="4" t="s">
        <v>203</v>
      </c>
      <c r="F33" s="2"/>
    </row>
    <row r="34" spans="1:6" ht="18" x14ac:dyDescent="0.25">
      <c r="A34" s="36" t="s">
        <v>12</v>
      </c>
      <c r="B34" s="36" t="s">
        <v>173</v>
      </c>
      <c r="C34" s="4">
        <v>1</v>
      </c>
      <c r="D34" s="4"/>
      <c r="E34" s="4" t="s">
        <v>218</v>
      </c>
      <c r="F34" s="2"/>
    </row>
    <row r="35" spans="1:6" ht="18" x14ac:dyDescent="0.25">
      <c r="A35" s="36" t="s">
        <v>104</v>
      </c>
      <c r="B35" s="36" t="s">
        <v>110</v>
      </c>
      <c r="C35" s="4">
        <v>1</v>
      </c>
      <c r="D35" s="4"/>
      <c r="E35" s="4" t="s">
        <v>202</v>
      </c>
      <c r="F35" s="2"/>
    </row>
    <row r="36" spans="1:6" ht="18" x14ac:dyDescent="0.25">
      <c r="A36" s="36" t="s">
        <v>104</v>
      </c>
      <c r="B36" s="36" t="s">
        <v>111</v>
      </c>
      <c r="C36" s="4">
        <v>1</v>
      </c>
      <c r="D36" s="4"/>
      <c r="E36" s="4" t="s">
        <v>202</v>
      </c>
      <c r="F36" s="2"/>
    </row>
    <row r="37" spans="1:6" ht="18" x14ac:dyDescent="0.25">
      <c r="A37" s="36" t="s">
        <v>88</v>
      </c>
      <c r="B37" s="36" t="s">
        <v>25</v>
      </c>
      <c r="C37" s="4">
        <v>1</v>
      </c>
      <c r="D37" s="4"/>
      <c r="E37" s="4" t="s">
        <v>227</v>
      </c>
      <c r="F37" s="2"/>
    </row>
    <row r="38" spans="1:6" ht="18" x14ac:dyDescent="0.25">
      <c r="A38" s="36" t="s">
        <v>56</v>
      </c>
      <c r="B38" s="36" t="s">
        <v>0</v>
      </c>
      <c r="C38" s="4">
        <v>3</v>
      </c>
      <c r="D38" s="4" t="s">
        <v>172</v>
      </c>
      <c r="E38" s="4" t="s">
        <v>222</v>
      </c>
      <c r="F38" s="2"/>
    </row>
    <row r="39" spans="1:6" ht="18" x14ac:dyDescent="0.25">
      <c r="A39" s="36" t="s">
        <v>132</v>
      </c>
      <c r="B39" s="36" t="s">
        <v>120</v>
      </c>
      <c r="C39" s="4">
        <v>2</v>
      </c>
      <c r="D39" s="4"/>
      <c r="E39" s="4" t="s">
        <v>227</v>
      </c>
      <c r="F39" s="2"/>
    </row>
    <row r="40" spans="1:6" ht="18" x14ac:dyDescent="0.25">
      <c r="A40" s="36" t="s">
        <v>89</v>
      </c>
      <c r="B40" s="36" t="s">
        <v>26</v>
      </c>
      <c r="C40" s="4">
        <v>1</v>
      </c>
      <c r="D40" s="4"/>
      <c r="E40" s="4" t="s">
        <v>227</v>
      </c>
      <c r="F40" s="2"/>
    </row>
    <row r="41" spans="1:6" ht="18" x14ac:dyDescent="0.25">
      <c r="A41" s="36" t="s">
        <v>59</v>
      </c>
      <c r="B41" s="36" t="s">
        <v>78</v>
      </c>
      <c r="C41" s="4">
        <v>1</v>
      </c>
      <c r="D41" s="4" t="s">
        <v>172</v>
      </c>
      <c r="E41" s="4" t="s">
        <v>203</v>
      </c>
      <c r="F41" s="2"/>
    </row>
    <row r="42" spans="1:6" ht="18" x14ac:dyDescent="0.25">
      <c r="A42" s="36" t="s">
        <v>15</v>
      </c>
      <c r="B42" s="36" t="s">
        <v>121</v>
      </c>
      <c r="C42" s="4">
        <v>1</v>
      </c>
      <c r="D42" s="4" t="s">
        <v>172</v>
      </c>
      <c r="E42" s="4" t="s">
        <v>203</v>
      </c>
      <c r="F42" s="2"/>
    </row>
    <row r="43" spans="1:6" ht="18" x14ac:dyDescent="0.25">
      <c r="A43" s="36" t="s">
        <v>106</v>
      </c>
      <c r="B43" s="36" t="s">
        <v>188</v>
      </c>
      <c r="C43" s="4">
        <v>2</v>
      </c>
      <c r="D43" s="4" t="s">
        <v>165</v>
      </c>
      <c r="E43" s="4" t="s">
        <v>218</v>
      </c>
      <c r="F43" s="2"/>
    </row>
    <row r="44" spans="1:6" ht="18" x14ac:dyDescent="0.25">
      <c r="A44" s="36" t="s">
        <v>34</v>
      </c>
      <c r="B44" s="36" t="s">
        <v>168</v>
      </c>
      <c r="C44" s="4">
        <v>1</v>
      </c>
      <c r="D44" s="4" t="s">
        <v>172</v>
      </c>
      <c r="E44" s="4" t="s">
        <v>218</v>
      </c>
      <c r="F44" s="2"/>
    </row>
    <row r="45" spans="1:6" ht="18" x14ac:dyDescent="0.25">
      <c r="A45" s="36" t="s">
        <v>62</v>
      </c>
      <c r="B45" s="36" t="s">
        <v>81</v>
      </c>
      <c r="C45" s="4">
        <v>1</v>
      </c>
      <c r="D45" s="4" t="s">
        <v>172</v>
      </c>
      <c r="E45" s="4" t="s">
        <v>211</v>
      </c>
      <c r="F45" s="2"/>
    </row>
    <row r="46" spans="1:6" ht="18" x14ac:dyDescent="0.25">
      <c r="A46" s="36" t="s">
        <v>52</v>
      </c>
      <c r="B46" s="36" t="s">
        <v>217</v>
      </c>
      <c r="C46" s="4">
        <v>2</v>
      </c>
      <c r="D46" s="4" t="s">
        <v>172</v>
      </c>
      <c r="E46" s="4" t="s">
        <v>208</v>
      </c>
      <c r="F46" s="2"/>
    </row>
    <row r="47" spans="1:6" ht="18" x14ac:dyDescent="0.2">
      <c r="A47" s="38" t="s">
        <v>52</v>
      </c>
      <c r="B47" s="38" t="s">
        <v>136</v>
      </c>
      <c r="C47" s="7">
        <v>1</v>
      </c>
      <c r="D47" s="7" t="s">
        <v>172</v>
      </c>
      <c r="E47" s="4" t="s">
        <v>208</v>
      </c>
      <c r="F47" s="2"/>
    </row>
    <row r="48" spans="1:6" ht="18" x14ac:dyDescent="0.2">
      <c r="A48" s="38" t="s">
        <v>212</v>
      </c>
      <c r="B48" s="38" t="s">
        <v>213</v>
      </c>
      <c r="C48" s="7">
        <v>1</v>
      </c>
      <c r="D48" s="7"/>
      <c r="E48" s="4" t="s">
        <v>192</v>
      </c>
      <c r="F48" s="2"/>
    </row>
    <row r="49" spans="1:6" ht="18" x14ac:dyDescent="0.25">
      <c r="A49" s="36" t="s">
        <v>16</v>
      </c>
      <c r="B49" s="47" t="s">
        <v>226</v>
      </c>
      <c r="C49" s="4">
        <v>1</v>
      </c>
      <c r="D49" s="4" t="s">
        <v>172</v>
      </c>
      <c r="E49" s="4" t="s">
        <v>227</v>
      </c>
      <c r="F49" s="2"/>
    </row>
    <row r="50" spans="1:6" ht="18" x14ac:dyDescent="0.25">
      <c r="A50" s="36" t="s">
        <v>42</v>
      </c>
      <c r="B50" s="36" t="s">
        <v>68</v>
      </c>
      <c r="C50" s="4">
        <v>1</v>
      </c>
      <c r="D50" s="4" t="s">
        <v>172</v>
      </c>
      <c r="E50" s="4" t="s">
        <v>196</v>
      </c>
      <c r="F50" s="2"/>
    </row>
    <row r="51" spans="1:6" ht="18" x14ac:dyDescent="0.25">
      <c r="A51" s="36" t="s">
        <v>214</v>
      </c>
      <c r="B51" s="36" t="s">
        <v>215</v>
      </c>
      <c r="C51" s="4">
        <v>1</v>
      </c>
      <c r="D51" s="4" t="s">
        <v>172</v>
      </c>
      <c r="E51" s="4" t="s">
        <v>192</v>
      </c>
      <c r="F51" s="2"/>
    </row>
    <row r="52" spans="1:6" ht="18" x14ac:dyDescent="0.25">
      <c r="A52" s="36" t="s">
        <v>214</v>
      </c>
      <c r="B52" s="36" t="s">
        <v>216</v>
      </c>
      <c r="C52" s="4">
        <v>2</v>
      </c>
      <c r="D52" s="4"/>
      <c r="E52" s="4" t="s">
        <v>192</v>
      </c>
      <c r="F52" s="2"/>
    </row>
    <row r="53" spans="1:6" ht="18" x14ac:dyDescent="0.2">
      <c r="A53" s="37" t="s">
        <v>17</v>
      </c>
      <c r="B53" s="37" t="s">
        <v>223</v>
      </c>
      <c r="C53" s="7">
        <v>1</v>
      </c>
      <c r="D53" s="7" t="s">
        <v>172</v>
      </c>
      <c r="E53" s="4" t="s">
        <v>195</v>
      </c>
      <c r="F53" s="2"/>
    </row>
    <row r="54" spans="1:6" ht="18" x14ac:dyDescent="0.25">
      <c r="A54" s="36" t="s">
        <v>39</v>
      </c>
      <c r="B54" s="36" t="s">
        <v>45</v>
      </c>
      <c r="C54" s="4">
        <v>2</v>
      </c>
      <c r="D54" s="4" t="s">
        <v>172</v>
      </c>
      <c r="E54" s="4" t="s">
        <v>218</v>
      </c>
      <c r="F54" s="2"/>
    </row>
    <row r="55" spans="1:6" ht="18" x14ac:dyDescent="0.25">
      <c r="A55" s="36" t="s">
        <v>90</v>
      </c>
      <c r="B55" s="36" t="s">
        <v>122</v>
      </c>
      <c r="C55" s="4">
        <v>1</v>
      </c>
      <c r="D55" s="4"/>
      <c r="E55" s="4" t="s">
        <v>227</v>
      </c>
      <c r="F55" s="2"/>
    </row>
    <row r="56" spans="1:6" ht="18" x14ac:dyDescent="0.25">
      <c r="A56" s="36" t="s">
        <v>91</v>
      </c>
      <c r="B56" s="36" t="s">
        <v>123</v>
      </c>
      <c r="C56" s="4">
        <v>1</v>
      </c>
      <c r="D56" s="4"/>
      <c r="E56" s="4" t="s">
        <v>227</v>
      </c>
      <c r="F56" s="2"/>
    </row>
    <row r="57" spans="1:6" ht="18" x14ac:dyDescent="0.25">
      <c r="A57" s="36" t="s">
        <v>92</v>
      </c>
      <c r="B57" s="36" t="s">
        <v>124</v>
      </c>
      <c r="C57" s="4">
        <v>1</v>
      </c>
      <c r="D57" s="4"/>
      <c r="E57" s="4" t="s">
        <v>227</v>
      </c>
      <c r="F57" s="2"/>
    </row>
    <row r="58" spans="1:6" ht="18" x14ac:dyDescent="0.25">
      <c r="A58" s="36" t="s">
        <v>204</v>
      </c>
      <c r="B58" s="36" t="s">
        <v>205</v>
      </c>
      <c r="C58" s="4">
        <v>1</v>
      </c>
      <c r="D58" s="4" t="s">
        <v>172</v>
      </c>
      <c r="E58" s="4" t="s">
        <v>195</v>
      </c>
      <c r="F58" s="2"/>
    </row>
    <row r="59" spans="1:6" ht="18" x14ac:dyDescent="0.25">
      <c r="A59" s="36" t="s">
        <v>200</v>
      </c>
      <c r="B59" s="36" t="s">
        <v>201</v>
      </c>
      <c r="C59" s="4">
        <v>1</v>
      </c>
      <c r="D59" s="4" t="s">
        <v>172</v>
      </c>
      <c r="E59" s="4" t="s">
        <v>192</v>
      </c>
      <c r="F59" s="2"/>
    </row>
    <row r="60" spans="1:6" ht="18" x14ac:dyDescent="0.25">
      <c r="A60" s="36" t="s">
        <v>60</v>
      </c>
      <c r="B60" s="36" t="s">
        <v>79</v>
      </c>
      <c r="C60" s="4">
        <v>1</v>
      </c>
      <c r="D60" s="4" t="s">
        <v>172</v>
      </c>
      <c r="E60" s="4" t="s">
        <v>203</v>
      </c>
      <c r="F60" s="2"/>
    </row>
    <row r="61" spans="1:6" ht="18" x14ac:dyDescent="0.25">
      <c r="A61" s="36" t="s">
        <v>198</v>
      </c>
      <c r="B61" s="36" t="s">
        <v>199</v>
      </c>
      <c r="C61" s="4">
        <v>1</v>
      </c>
      <c r="D61" s="4"/>
      <c r="E61" s="4" t="s">
        <v>192</v>
      </c>
      <c r="F61" s="2"/>
    </row>
    <row r="62" spans="1:6" ht="18" x14ac:dyDescent="0.25">
      <c r="A62" s="36" t="s">
        <v>54</v>
      </c>
      <c r="B62" s="36" t="s">
        <v>75</v>
      </c>
      <c r="C62" s="4">
        <v>1</v>
      </c>
      <c r="D62" s="4" t="s">
        <v>172</v>
      </c>
      <c r="E62" s="4" t="s">
        <v>211</v>
      </c>
      <c r="F62" s="2"/>
    </row>
    <row r="63" spans="1:6" ht="18" x14ac:dyDescent="0.25">
      <c r="A63" s="36" t="s">
        <v>61</v>
      </c>
      <c r="B63" s="36" t="s">
        <v>80</v>
      </c>
      <c r="C63" s="4">
        <v>1</v>
      </c>
      <c r="D63" s="4" t="s">
        <v>172</v>
      </c>
      <c r="E63" s="4" t="s">
        <v>203</v>
      </c>
      <c r="F63" s="2"/>
    </row>
    <row r="64" spans="1:6" ht="18" x14ac:dyDescent="0.25">
      <c r="A64" s="36" t="s">
        <v>23</v>
      </c>
      <c r="B64" s="36" t="s">
        <v>29</v>
      </c>
      <c r="C64" s="4">
        <v>1</v>
      </c>
      <c r="D64" s="4" t="s">
        <v>172</v>
      </c>
      <c r="E64" s="4" t="s">
        <v>203</v>
      </c>
      <c r="F64" s="2"/>
    </row>
    <row r="65" spans="1:6" ht="18" x14ac:dyDescent="0.25">
      <c r="A65" s="36" t="s">
        <v>6</v>
      </c>
      <c r="B65" s="36" t="s">
        <v>82</v>
      </c>
      <c r="C65" s="4">
        <v>1</v>
      </c>
      <c r="D65" s="4" t="s">
        <v>172</v>
      </c>
      <c r="E65" s="4" t="s">
        <v>227</v>
      </c>
      <c r="F65" s="2"/>
    </row>
    <row r="66" spans="1:6" ht="18" x14ac:dyDescent="0.25">
      <c r="A66" s="36" t="s">
        <v>6</v>
      </c>
      <c r="B66" s="36" t="s">
        <v>167</v>
      </c>
      <c r="C66" s="4">
        <v>1</v>
      </c>
      <c r="D66" s="4" t="s">
        <v>172</v>
      </c>
      <c r="E66" s="4" t="s">
        <v>196</v>
      </c>
      <c r="F66" s="2"/>
    </row>
    <row r="67" spans="1:6" ht="18" x14ac:dyDescent="0.25">
      <c r="A67" s="36" t="s">
        <v>93</v>
      </c>
      <c r="B67" s="36" t="s">
        <v>142</v>
      </c>
      <c r="C67" s="4">
        <v>1</v>
      </c>
      <c r="D67" s="4"/>
      <c r="E67" s="4" t="s">
        <v>227</v>
      </c>
      <c r="F67" s="2"/>
    </row>
    <row r="68" spans="1:6" ht="18" x14ac:dyDescent="0.25">
      <c r="A68" s="36" t="s">
        <v>102</v>
      </c>
      <c r="B68" s="36" t="s">
        <v>109</v>
      </c>
      <c r="C68" s="4">
        <v>1</v>
      </c>
      <c r="D68" s="4"/>
      <c r="E68" s="4" t="s">
        <v>195</v>
      </c>
      <c r="F68" s="2"/>
    </row>
    <row r="69" spans="1:6" ht="18" x14ac:dyDescent="0.25">
      <c r="A69" s="36" t="s">
        <v>57</v>
      </c>
      <c r="B69" s="36" t="s">
        <v>167</v>
      </c>
      <c r="C69" s="4">
        <v>1</v>
      </c>
      <c r="D69" s="4" t="s">
        <v>172</v>
      </c>
      <c r="E69" s="4" t="s">
        <v>196</v>
      </c>
      <c r="F69" s="2"/>
    </row>
    <row r="70" spans="1:6" ht="18" x14ac:dyDescent="0.25">
      <c r="A70" s="36" t="s">
        <v>13</v>
      </c>
      <c r="B70" s="36" t="s">
        <v>38</v>
      </c>
      <c r="C70" s="4">
        <v>1</v>
      </c>
      <c r="D70" s="4" t="s">
        <v>172</v>
      </c>
      <c r="E70" s="4" t="s">
        <v>227</v>
      </c>
      <c r="F70" s="2"/>
    </row>
    <row r="71" spans="1:6" ht="18" x14ac:dyDescent="0.25">
      <c r="A71" s="36" t="s">
        <v>53</v>
      </c>
      <c r="B71" s="36" t="s">
        <v>155</v>
      </c>
      <c r="C71" s="4">
        <v>1</v>
      </c>
      <c r="D71" s="4" t="s">
        <v>172</v>
      </c>
      <c r="E71" s="4" t="s">
        <v>208</v>
      </c>
      <c r="F71" s="2"/>
    </row>
    <row r="72" spans="1:6" ht="18" x14ac:dyDescent="0.25">
      <c r="A72" s="36" t="s">
        <v>43</v>
      </c>
      <c r="B72" s="36" t="s">
        <v>69</v>
      </c>
      <c r="C72" s="4">
        <v>1</v>
      </c>
      <c r="D72" s="4" t="s">
        <v>172</v>
      </c>
      <c r="E72" s="4" t="s">
        <v>202</v>
      </c>
      <c r="F72" s="2"/>
    </row>
    <row r="73" spans="1:6" ht="18" x14ac:dyDescent="0.25">
      <c r="A73" s="36" t="s">
        <v>18</v>
      </c>
      <c r="B73" s="36" t="s">
        <v>83</v>
      </c>
      <c r="C73" s="4">
        <v>1</v>
      </c>
      <c r="D73" s="4" t="s">
        <v>172</v>
      </c>
      <c r="E73" s="4" t="s">
        <v>227</v>
      </c>
      <c r="F73" s="2"/>
    </row>
    <row r="74" spans="1:6" ht="18" x14ac:dyDescent="0.25">
      <c r="A74" s="36" t="s">
        <v>49</v>
      </c>
      <c r="B74" s="36" t="s">
        <v>66</v>
      </c>
      <c r="C74" s="4">
        <v>1</v>
      </c>
      <c r="D74" s="4" t="s">
        <v>172</v>
      </c>
      <c r="E74" s="4" t="s">
        <v>219</v>
      </c>
      <c r="F74" s="2"/>
    </row>
    <row r="75" spans="1:6" ht="18" x14ac:dyDescent="0.25">
      <c r="A75" s="36" t="s">
        <v>49</v>
      </c>
      <c r="B75" s="36" t="s">
        <v>189</v>
      </c>
      <c r="C75" s="4">
        <v>2</v>
      </c>
      <c r="D75" s="4"/>
      <c r="E75" s="4" t="s">
        <v>219</v>
      </c>
      <c r="F75" s="2"/>
    </row>
    <row r="76" spans="1:6" ht="18" x14ac:dyDescent="0.25">
      <c r="A76" s="36" t="s">
        <v>94</v>
      </c>
      <c r="B76" s="36" t="s">
        <v>126</v>
      </c>
      <c r="C76" s="4">
        <v>1</v>
      </c>
      <c r="D76" s="4"/>
      <c r="E76" s="4" t="s">
        <v>227</v>
      </c>
      <c r="F76" s="2"/>
    </row>
    <row r="77" spans="1:6" ht="18" x14ac:dyDescent="0.25">
      <c r="A77" s="36" t="s">
        <v>206</v>
      </c>
      <c r="B77" s="36" t="s">
        <v>207</v>
      </c>
      <c r="C77" s="4">
        <v>1</v>
      </c>
      <c r="D77" s="4" t="s">
        <v>172</v>
      </c>
      <c r="E77" s="4" t="s">
        <v>208</v>
      </c>
      <c r="F77" s="2"/>
    </row>
    <row r="78" spans="1:6" ht="18" x14ac:dyDescent="0.25">
      <c r="A78" s="36" t="s">
        <v>107</v>
      </c>
      <c r="B78" s="36" t="s">
        <v>190</v>
      </c>
      <c r="C78" s="4">
        <v>2</v>
      </c>
      <c r="D78" s="4" t="s">
        <v>165</v>
      </c>
      <c r="E78" s="4" t="s">
        <v>218</v>
      </c>
      <c r="F78" s="2"/>
    </row>
    <row r="79" spans="1:6" ht="18" x14ac:dyDescent="0.25">
      <c r="A79" s="36" t="s">
        <v>36</v>
      </c>
      <c r="B79" s="36" t="s">
        <v>58</v>
      </c>
      <c r="C79" s="4">
        <v>1</v>
      </c>
      <c r="D79" s="4" t="s">
        <v>172</v>
      </c>
      <c r="E79" s="4" t="s">
        <v>218</v>
      </c>
      <c r="F79" s="2"/>
    </row>
    <row r="80" spans="1:6" ht="18" x14ac:dyDescent="0.25">
      <c r="A80" s="36" t="s">
        <v>95</v>
      </c>
      <c r="B80" s="36" t="s">
        <v>29</v>
      </c>
      <c r="C80" s="4">
        <v>1</v>
      </c>
      <c r="D80" s="4"/>
      <c r="E80" s="4" t="s">
        <v>227</v>
      </c>
      <c r="F80" s="2"/>
    </row>
    <row r="81" spans="1:6" ht="18" x14ac:dyDescent="0.25">
      <c r="A81" s="36" t="s">
        <v>96</v>
      </c>
      <c r="B81" s="36" t="s">
        <v>144</v>
      </c>
      <c r="C81" s="4">
        <v>1</v>
      </c>
      <c r="D81" s="4"/>
      <c r="E81" s="4" t="s">
        <v>227</v>
      </c>
      <c r="F81" s="2"/>
    </row>
    <row r="82" spans="1:6" ht="18" x14ac:dyDescent="0.25">
      <c r="A82" s="36" t="s">
        <v>24</v>
      </c>
      <c r="B82" s="36" t="s">
        <v>30</v>
      </c>
      <c r="C82" s="4">
        <v>1</v>
      </c>
      <c r="D82" s="4" t="s">
        <v>172</v>
      </c>
      <c r="E82" s="4" t="s">
        <v>208</v>
      </c>
      <c r="F82" s="2"/>
    </row>
    <row r="83" spans="1:6" ht="18" x14ac:dyDescent="0.25">
      <c r="A83" s="36" t="s">
        <v>209</v>
      </c>
      <c r="B83" s="36" t="s">
        <v>210</v>
      </c>
      <c r="C83" s="4">
        <v>2</v>
      </c>
      <c r="D83" s="4" t="s">
        <v>172</v>
      </c>
      <c r="E83" s="4" t="s">
        <v>211</v>
      </c>
      <c r="F83" s="2"/>
    </row>
    <row r="84" spans="1:6" ht="18" x14ac:dyDescent="0.25">
      <c r="A84" s="36" t="s">
        <v>55</v>
      </c>
      <c r="B84" s="36" t="s">
        <v>76</v>
      </c>
      <c r="C84" s="4">
        <v>1</v>
      </c>
      <c r="D84" s="4" t="s">
        <v>172</v>
      </c>
      <c r="E84" s="4" t="s">
        <v>211</v>
      </c>
      <c r="F84" s="2"/>
    </row>
    <row r="85" spans="1:6" ht="15" x14ac:dyDescent="0.25">
      <c r="B85" s="13" t="s">
        <v>158</v>
      </c>
      <c r="C85" s="14">
        <f>SUM(C3:C84)</f>
        <v>93</v>
      </c>
      <c r="D85" s="1"/>
    </row>
    <row r="86" spans="1:6" ht="15" x14ac:dyDescent="0.25">
      <c r="B86" s="13" t="s">
        <v>160</v>
      </c>
      <c r="C86" s="14">
        <f>SUMIF(D3:D84,"SF",C3:C84)</f>
        <v>60</v>
      </c>
      <c r="D86" s="1"/>
    </row>
    <row r="87" spans="1:6" ht="15" x14ac:dyDescent="0.25">
      <c r="B87" s="13" t="s">
        <v>159</v>
      </c>
      <c r="C87" s="14">
        <f>+C85-C86</f>
        <v>33</v>
      </c>
      <c r="D87" s="1"/>
    </row>
    <row r="90" spans="1:6" ht="21" x14ac:dyDescent="0.35">
      <c r="A90" s="42" t="s">
        <v>175</v>
      </c>
      <c r="B90" s="42"/>
      <c r="C90" s="42"/>
      <c r="D90" s="42"/>
      <c r="E90" s="42"/>
      <c r="F90" s="42"/>
    </row>
    <row r="91" spans="1:6" ht="18.75" x14ac:dyDescent="0.3">
      <c r="A91" s="17" t="s">
        <v>163</v>
      </c>
      <c r="B91" s="17" t="s">
        <v>164</v>
      </c>
      <c r="C91" s="17" t="s">
        <v>152</v>
      </c>
      <c r="D91" s="17" t="s">
        <v>154</v>
      </c>
      <c r="E91" s="17" t="s">
        <v>176</v>
      </c>
      <c r="F91" s="18" t="s">
        <v>162</v>
      </c>
    </row>
    <row r="92" spans="1:6" ht="21" x14ac:dyDescent="0.35">
      <c r="A92" s="19"/>
      <c r="B92" s="19"/>
      <c r="C92" s="20"/>
      <c r="D92" s="2"/>
      <c r="E92" s="20"/>
      <c r="F92" s="19"/>
    </row>
    <row r="93" spans="1:6" ht="21" x14ac:dyDescent="0.35">
      <c r="A93" s="19"/>
      <c r="B93" s="19"/>
      <c r="C93" s="20"/>
      <c r="D93" s="2"/>
      <c r="E93" s="20"/>
      <c r="F93" s="19"/>
    </row>
    <row r="94" spans="1:6" ht="21" x14ac:dyDescent="0.35">
      <c r="A94" s="19"/>
      <c r="B94" s="19"/>
      <c r="C94" s="20"/>
      <c r="D94" s="2"/>
      <c r="E94" s="20"/>
      <c r="F94" s="19"/>
    </row>
    <row r="95" spans="1:6" ht="21" x14ac:dyDescent="0.35">
      <c r="A95" s="43" t="s">
        <v>177</v>
      </c>
      <c r="B95" s="43"/>
      <c r="C95" s="43"/>
      <c r="D95" s="43"/>
      <c r="E95" s="43"/>
      <c r="F95" s="44"/>
    </row>
    <row r="96" spans="1:6" ht="21" x14ac:dyDescent="0.35">
      <c r="B96" s="39" t="s">
        <v>178</v>
      </c>
      <c r="C96" s="39"/>
      <c r="D96" s="20">
        <f>SUM(C3:C84)</f>
        <v>93</v>
      </c>
      <c r="E96" s="46" t="str">
        <f>"@ "&amp;"$16.00"</f>
        <v>@ $16.00</v>
      </c>
      <c r="F96" s="21">
        <f>+D96*16</f>
        <v>1488</v>
      </c>
    </row>
    <row r="97" spans="1:6" ht="21" x14ac:dyDescent="0.35">
      <c r="B97" s="39" t="s">
        <v>179</v>
      </c>
      <c r="C97" s="39"/>
      <c r="D97" s="22"/>
      <c r="E97" s="46" t="str">
        <f>"@ "&amp;"$16.00"</f>
        <v>@ $16.00</v>
      </c>
      <c r="F97" s="2"/>
    </row>
    <row r="98" spans="1:6" ht="21" x14ac:dyDescent="0.35">
      <c r="B98" s="39" t="s">
        <v>180</v>
      </c>
      <c r="C98" s="39"/>
      <c r="D98" s="20">
        <f>SUMIF(C40:C88,"Meeting Only",E40:E88)</f>
        <v>0</v>
      </c>
      <c r="E98" s="23" t="s">
        <v>181</v>
      </c>
      <c r="F98" s="24" t="s">
        <v>182</v>
      </c>
    </row>
    <row r="99" spans="1:6" ht="21" x14ac:dyDescent="0.35">
      <c r="B99" s="39" t="s">
        <v>183</v>
      </c>
      <c r="C99" s="39"/>
      <c r="D99" s="19"/>
      <c r="E99" s="46" t="str">
        <f>"@ "&amp;"$16.00"</f>
        <v>@ $16.00</v>
      </c>
      <c r="F99" s="25"/>
    </row>
    <row r="100" spans="1:6" ht="15" x14ac:dyDescent="0.25">
      <c r="A100" s="26"/>
      <c r="C100" s="1"/>
    </row>
    <row r="101" spans="1:6" ht="19.5" thickBot="1" x14ac:dyDescent="0.35">
      <c r="A101" s="40" t="s">
        <v>184</v>
      </c>
      <c r="B101" s="40"/>
      <c r="C101" s="40"/>
      <c r="D101" s="40"/>
      <c r="E101" s="40"/>
      <c r="F101" s="40"/>
    </row>
    <row r="102" spans="1:6" ht="15" x14ac:dyDescent="0.25">
      <c r="A102" s="27" t="s">
        <v>185</v>
      </c>
      <c r="B102" s="28" t="s">
        <v>186</v>
      </c>
      <c r="C102" s="28" t="s">
        <v>152</v>
      </c>
      <c r="D102" s="28" t="s">
        <v>186</v>
      </c>
      <c r="E102" s="28" t="s">
        <v>152</v>
      </c>
      <c r="F102" s="29" t="s">
        <v>186</v>
      </c>
    </row>
    <row r="103" spans="1:6" x14ac:dyDescent="0.2">
      <c r="A103" s="30">
        <f>+D96-10</f>
        <v>83</v>
      </c>
      <c r="B103" s="25">
        <f>+A103*16</f>
        <v>1328</v>
      </c>
      <c r="C103" s="4">
        <f>+A109+1</f>
        <v>90</v>
      </c>
      <c r="D103" s="25">
        <f>+C103*16</f>
        <v>1440</v>
      </c>
      <c r="E103" s="4">
        <f>+C109+1</f>
        <v>97</v>
      </c>
      <c r="F103" s="31">
        <f>+E103*16</f>
        <v>1552</v>
      </c>
    </row>
    <row r="104" spans="1:6" x14ac:dyDescent="0.2">
      <c r="A104" s="30">
        <f>+A103+1</f>
        <v>84</v>
      </c>
      <c r="B104" s="25">
        <f t="shared" ref="B104:B109" si="1">+A104*16</f>
        <v>1344</v>
      </c>
      <c r="C104" s="4">
        <f>+C103+1</f>
        <v>91</v>
      </c>
      <c r="D104" s="25">
        <f t="shared" ref="D104:D109" si="2">+C104*16</f>
        <v>1456</v>
      </c>
      <c r="E104" s="4">
        <f>+E103+1</f>
        <v>98</v>
      </c>
      <c r="F104" s="31">
        <f t="shared" ref="F104:F109" si="3">+E104*16</f>
        <v>1568</v>
      </c>
    </row>
    <row r="105" spans="1:6" x14ac:dyDescent="0.2">
      <c r="A105" s="30">
        <f t="shared" ref="A105:A107" si="4">+A104+1</f>
        <v>85</v>
      </c>
      <c r="B105" s="25">
        <f t="shared" si="1"/>
        <v>1360</v>
      </c>
      <c r="C105" s="4">
        <f t="shared" ref="C105:C107" si="5">+C104+1</f>
        <v>92</v>
      </c>
      <c r="D105" s="25">
        <f t="shared" si="2"/>
        <v>1472</v>
      </c>
      <c r="E105" s="4">
        <f t="shared" ref="E105:E107" si="6">+E104+1</f>
        <v>99</v>
      </c>
      <c r="F105" s="31">
        <f t="shared" si="3"/>
        <v>1584</v>
      </c>
    </row>
    <row r="106" spans="1:6" x14ac:dyDescent="0.2">
      <c r="A106" s="30">
        <f t="shared" si="4"/>
        <v>86</v>
      </c>
      <c r="B106" s="25">
        <f t="shared" si="1"/>
        <v>1376</v>
      </c>
      <c r="C106" s="4">
        <f t="shared" si="5"/>
        <v>93</v>
      </c>
      <c r="D106" s="25">
        <f t="shared" si="2"/>
        <v>1488</v>
      </c>
      <c r="E106" s="4">
        <f t="shared" si="6"/>
        <v>100</v>
      </c>
      <c r="F106" s="31">
        <f t="shared" si="3"/>
        <v>1600</v>
      </c>
    </row>
    <row r="107" spans="1:6" x14ac:dyDescent="0.2">
      <c r="A107" s="30">
        <f t="shared" si="4"/>
        <v>87</v>
      </c>
      <c r="B107" s="25">
        <f t="shared" si="1"/>
        <v>1392</v>
      </c>
      <c r="C107" s="4">
        <f t="shared" si="5"/>
        <v>94</v>
      </c>
      <c r="D107" s="25">
        <f t="shared" si="2"/>
        <v>1504</v>
      </c>
      <c r="E107" s="4">
        <f t="shared" si="6"/>
        <v>101</v>
      </c>
      <c r="F107" s="31">
        <f t="shared" si="3"/>
        <v>1616</v>
      </c>
    </row>
    <row r="108" spans="1:6" x14ac:dyDescent="0.2">
      <c r="A108" s="30">
        <f>+A107+1</f>
        <v>88</v>
      </c>
      <c r="B108" s="25">
        <f t="shared" si="1"/>
        <v>1408</v>
      </c>
      <c r="C108" s="4">
        <f>+C107+1</f>
        <v>95</v>
      </c>
      <c r="D108" s="25">
        <f t="shared" si="2"/>
        <v>1520</v>
      </c>
      <c r="E108" s="4">
        <f>+E107+1</f>
        <v>102</v>
      </c>
      <c r="F108" s="31">
        <f t="shared" si="3"/>
        <v>1632</v>
      </c>
    </row>
    <row r="109" spans="1:6" ht="15" thickBot="1" x14ac:dyDescent="0.25">
      <c r="A109" s="32">
        <f>+A108+1</f>
        <v>89</v>
      </c>
      <c r="B109" s="33">
        <f t="shared" si="1"/>
        <v>1424</v>
      </c>
      <c r="C109" s="34">
        <f>+C108+1</f>
        <v>96</v>
      </c>
      <c r="D109" s="33">
        <f t="shared" si="2"/>
        <v>1536</v>
      </c>
      <c r="E109" s="34">
        <f>+E108+1</f>
        <v>103</v>
      </c>
      <c r="F109" s="35">
        <f t="shared" si="3"/>
        <v>1648</v>
      </c>
    </row>
    <row r="110" spans="1:6" x14ac:dyDescent="0.2">
      <c r="C110" s="1"/>
    </row>
    <row r="111" spans="1:6" ht="19.5" thickBot="1" x14ac:dyDescent="0.35">
      <c r="A111" s="40" t="s">
        <v>187</v>
      </c>
      <c r="B111" s="40"/>
      <c r="C111" s="40"/>
      <c r="D111" s="40"/>
      <c r="E111" s="40"/>
      <c r="F111" s="40"/>
    </row>
    <row r="112" spans="1:6" ht="15" x14ac:dyDescent="0.25">
      <c r="A112" s="27" t="s">
        <v>185</v>
      </c>
      <c r="B112" s="28" t="s">
        <v>186</v>
      </c>
      <c r="C112" s="28" t="s">
        <v>152</v>
      </c>
      <c r="D112" s="28" t="s">
        <v>186</v>
      </c>
      <c r="E112" s="28" t="s">
        <v>152</v>
      </c>
      <c r="F112" s="29" t="s">
        <v>186</v>
      </c>
    </row>
    <row r="113" spans="1:6" x14ac:dyDescent="0.2">
      <c r="A113" s="30">
        <f>+D96-10</f>
        <v>83</v>
      </c>
      <c r="B113" s="25">
        <f>+A113*14.5</f>
        <v>1203.5</v>
      </c>
      <c r="C113" s="4">
        <f>+A119+1</f>
        <v>90</v>
      </c>
      <c r="D113" s="25">
        <f>+C113*14.5</f>
        <v>1305</v>
      </c>
      <c r="E113" s="4">
        <f>+C119+1</f>
        <v>97</v>
      </c>
      <c r="F113" s="31">
        <f>+E113*14.5</f>
        <v>1406.5</v>
      </c>
    </row>
    <row r="114" spans="1:6" x14ac:dyDescent="0.2">
      <c r="A114" s="30">
        <f>+A113+1</f>
        <v>84</v>
      </c>
      <c r="B114" s="25">
        <f t="shared" ref="B114:B119" si="7">+A114*14.5</f>
        <v>1218</v>
      </c>
      <c r="C114" s="4">
        <f>+C113+1</f>
        <v>91</v>
      </c>
      <c r="D114" s="25">
        <f t="shared" ref="D114:D119" si="8">+C114*14.5</f>
        <v>1319.5</v>
      </c>
      <c r="E114" s="4">
        <f>+E113+1</f>
        <v>98</v>
      </c>
      <c r="F114" s="31">
        <f t="shared" ref="F114:F119" si="9">+E114*14.5</f>
        <v>1421</v>
      </c>
    </row>
    <row r="115" spans="1:6" x14ac:dyDescent="0.2">
      <c r="A115" s="30">
        <f t="shared" ref="A115:A117" si="10">+A114+1</f>
        <v>85</v>
      </c>
      <c r="B115" s="25">
        <f t="shared" si="7"/>
        <v>1232.5</v>
      </c>
      <c r="C115" s="4">
        <f t="shared" ref="C115:C117" si="11">+C114+1</f>
        <v>92</v>
      </c>
      <c r="D115" s="25">
        <f t="shared" si="8"/>
        <v>1334</v>
      </c>
      <c r="E115" s="4">
        <f t="shared" ref="E115:E117" si="12">+E114+1</f>
        <v>99</v>
      </c>
      <c r="F115" s="31">
        <f t="shared" si="9"/>
        <v>1435.5</v>
      </c>
    </row>
    <row r="116" spans="1:6" x14ac:dyDescent="0.2">
      <c r="A116" s="30">
        <f t="shared" si="10"/>
        <v>86</v>
      </c>
      <c r="B116" s="25">
        <f t="shared" si="7"/>
        <v>1247</v>
      </c>
      <c r="C116" s="4">
        <f t="shared" si="11"/>
        <v>93</v>
      </c>
      <c r="D116" s="25">
        <f t="shared" si="8"/>
        <v>1348.5</v>
      </c>
      <c r="E116" s="4">
        <f t="shared" si="12"/>
        <v>100</v>
      </c>
      <c r="F116" s="31">
        <f t="shared" si="9"/>
        <v>1450</v>
      </c>
    </row>
    <row r="117" spans="1:6" x14ac:dyDescent="0.2">
      <c r="A117" s="30">
        <f t="shared" si="10"/>
        <v>87</v>
      </c>
      <c r="B117" s="25">
        <f t="shared" si="7"/>
        <v>1261.5</v>
      </c>
      <c r="C117" s="4">
        <f t="shared" si="11"/>
        <v>94</v>
      </c>
      <c r="D117" s="25">
        <f t="shared" si="8"/>
        <v>1363</v>
      </c>
      <c r="E117" s="4">
        <f t="shared" si="12"/>
        <v>101</v>
      </c>
      <c r="F117" s="31">
        <f t="shared" si="9"/>
        <v>1464.5</v>
      </c>
    </row>
    <row r="118" spans="1:6" x14ac:dyDescent="0.2">
      <c r="A118" s="30">
        <f>+A117+1</f>
        <v>88</v>
      </c>
      <c r="B118" s="25">
        <f t="shared" si="7"/>
        <v>1276</v>
      </c>
      <c r="C118" s="4">
        <f>+C117+1</f>
        <v>95</v>
      </c>
      <c r="D118" s="25">
        <f t="shared" si="8"/>
        <v>1377.5</v>
      </c>
      <c r="E118" s="4">
        <f>+E117+1</f>
        <v>102</v>
      </c>
      <c r="F118" s="31">
        <f t="shared" si="9"/>
        <v>1479</v>
      </c>
    </row>
    <row r="119" spans="1:6" ht="15" thickBot="1" x14ac:dyDescent="0.25">
      <c r="A119" s="32">
        <f>+A118+1</f>
        <v>89</v>
      </c>
      <c r="B119" s="33">
        <f t="shared" si="7"/>
        <v>1290.5</v>
      </c>
      <c r="C119" s="34">
        <f>+C118+1</f>
        <v>96</v>
      </c>
      <c r="D119" s="33">
        <f t="shared" si="8"/>
        <v>1392</v>
      </c>
      <c r="E119" s="34">
        <f>+E118+1</f>
        <v>103</v>
      </c>
      <c r="F119" s="35">
        <f t="shared" si="9"/>
        <v>1493.5</v>
      </c>
    </row>
  </sheetData>
  <autoFilter ref="A2:F87" xr:uid="{B11FDAAA-E9EB-4E62-820F-4D78ED3100F1}"/>
  <mergeCells count="10">
    <mergeCell ref="K4:L4"/>
    <mergeCell ref="B99:C99"/>
    <mergeCell ref="A101:F101"/>
    <mergeCell ref="A111:F111"/>
    <mergeCell ref="A1:F1"/>
    <mergeCell ref="A90:F90"/>
    <mergeCell ref="A95:F95"/>
    <mergeCell ref="B96:C96"/>
    <mergeCell ref="B97:C97"/>
    <mergeCell ref="B98:C98"/>
  </mergeCells>
  <pageMargins left="0.7" right="0.7" top="0.75" bottom="0.75" header="0.3" footer="0.3"/>
  <pageSetup scale="88" fitToHeight="0" orientation="portrait" horizontalDpi="0" verticalDpi="0" r:id="rId1"/>
  <ignoredErrors>
    <ignoredError sqref="B114 B115:B119 D114:D119 C113 E113 B104:B109 C103 D104:D109 E10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7FD93-12B3-4735-AFAD-D6053B3E2150}">
  <dimension ref="A1:J79"/>
  <sheetViews>
    <sheetView topLeftCell="A4" workbookViewId="0">
      <selection sqref="A1:D1"/>
    </sheetView>
  </sheetViews>
  <sheetFormatPr defaultRowHeight="14.25" x14ac:dyDescent="0.2"/>
  <cols>
    <col min="1" max="1" width="14.125" bestFit="1" customWidth="1"/>
    <col min="2" max="2" width="34.5" bestFit="1" customWidth="1"/>
    <col min="3" max="3" width="5.625" style="1" bestFit="1" customWidth="1"/>
    <col min="4" max="4" width="9" style="1"/>
    <col min="5" max="5" width="7.75" style="1" customWidth="1"/>
    <col min="8" max="8" width="7.375" customWidth="1"/>
    <col min="9" max="9" width="12.5" customWidth="1"/>
    <col min="10" max="10" width="5.625" style="1" bestFit="1" customWidth="1"/>
  </cols>
  <sheetData>
    <row r="1" spans="1:10" ht="15" x14ac:dyDescent="0.25">
      <c r="A1" s="45" t="s">
        <v>148</v>
      </c>
      <c r="B1" s="45"/>
      <c r="C1" s="45"/>
      <c r="D1" s="45"/>
      <c r="F1" s="45" t="s">
        <v>149</v>
      </c>
      <c r="G1" s="45"/>
      <c r="H1" s="45"/>
      <c r="I1" s="45"/>
      <c r="J1" s="45"/>
    </row>
    <row r="2" spans="1:10" ht="28.5" x14ac:dyDescent="0.2">
      <c r="A2" s="2" t="s">
        <v>150</v>
      </c>
      <c r="B2" s="2" t="s">
        <v>151</v>
      </c>
      <c r="C2" s="4" t="s">
        <v>152</v>
      </c>
      <c r="D2" s="4" t="s">
        <v>147</v>
      </c>
      <c r="E2" s="3" t="s">
        <v>146</v>
      </c>
      <c r="F2" s="2" t="s">
        <v>150</v>
      </c>
      <c r="G2" s="2" t="s">
        <v>151</v>
      </c>
      <c r="H2" s="6" t="s">
        <v>153</v>
      </c>
      <c r="I2" s="2" t="s">
        <v>154</v>
      </c>
      <c r="J2" s="4" t="s">
        <v>152</v>
      </c>
    </row>
    <row r="3" spans="1:10" x14ac:dyDescent="0.2">
      <c r="A3" s="2" t="s">
        <v>58</v>
      </c>
      <c r="B3" s="2" t="s">
        <v>77</v>
      </c>
      <c r="C3" s="4">
        <v>1</v>
      </c>
      <c r="D3" s="4" t="s">
        <v>85</v>
      </c>
      <c r="E3" s="4" t="str">
        <f>IF(A3=F3,"Yes","")</f>
        <v/>
      </c>
      <c r="F3" s="2"/>
      <c r="G3" s="2"/>
      <c r="H3" s="2"/>
      <c r="I3" s="2"/>
      <c r="J3" s="4"/>
    </row>
    <row r="4" spans="1:10" x14ac:dyDescent="0.2">
      <c r="A4" s="2" t="s">
        <v>1</v>
      </c>
      <c r="B4" s="2" t="s">
        <v>25</v>
      </c>
      <c r="C4" s="4">
        <v>1</v>
      </c>
      <c r="D4" s="4" t="s">
        <v>85</v>
      </c>
      <c r="E4" s="4" t="str">
        <f t="shared" ref="E4:E67" si="0">IF(A4=F4,"Yes","")</f>
        <v>Yes</v>
      </c>
      <c r="F4" s="2" t="s">
        <v>1</v>
      </c>
      <c r="G4" s="2" t="s">
        <v>25</v>
      </c>
      <c r="H4" s="2" t="s">
        <v>127</v>
      </c>
      <c r="I4" s="2"/>
      <c r="J4" s="4">
        <v>1</v>
      </c>
    </row>
    <row r="5" spans="1:10" x14ac:dyDescent="0.2">
      <c r="A5" s="2" t="s">
        <v>5</v>
      </c>
      <c r="B5" s="2"/>
      <c r="C5" s="4">
        <v>1</v>
      </c>
      <c r="D5" s="4" t="s">
        <v>85</v>
      </c>
      <c r="E5" s="4" t="str">
        <f t="shared" si="0"/>
        <v/>
      </c>
      <c r="F5" s="2"/>
      <c r="G5" s="2"/>
      <c r="H5" s="2"/>
      <c r="I5" s="2"/>
      <c r="J5" s="4"/>
    </row>
    <row r="6" spans="1:10" x14ac:dyDescent="0.2">
      <c r="A6" s="2" t="s">
        <v>86</v>
      </c>
      <c r="B6" s="2" t="s">
        <v>128</v>
      </c>
      <c r="C6" s="4">
        <v>1</v>
      </c>
      <c r="D6" s="4" t="s">
        <v>108</v>
      </c>
      <c r="E6" s="4" t="str">
        <f t="shared" si="0"/>
        <v>Yes</v>
      </c>
      <c r="F6" s="2" t="s">
        <v>86</v>
      </c>
      <c r="G6" s="2" t="s">
        <v>128</v>
      </c>
      <c r="H6" s="2" t="s">
        <v>127</v>
      </c>
      <c r="I6" s="2"/>
      <c r="J6" s="4">
        <v>1</v>
      </c>
    </row>
    <row r="7" spans="1:10" x14ac:dyDescent="0.2">
      <c r="A7" s="2" t="s">
        <v>44</v>
      </c>
      <c r="B7" s="2" t="s">
        <v>70</v>
      </c>
      <c r="C7" s="4">
        <v>1</v>
      </c>
      <c r="D7" s="4" t="s">
        <v>85</v>
      </c>
      <c r="E7" s="4" t="str">
        <f t="shared" si="0"/>
        <v/>
      </c>
      <c r="F7" s="2"/>
      <c r="G7" s="2"/>
      <c r="H7" s="2"/>
      <c r="I7" s="2"/>
      <c r="J7" s="4"/>
    </row>
    <row r="8" spans="1:10" x14ac:dyDescent="0.2">
      <c r="A8" s="2" t="s">
        <v>2</v>
      </c>
      <c r="B8" s="2" t="s">
        <v>31</v>
      </c>
      <c r="C8" s="4">
        <v>1</v>
      </c>
      <c r="D8" s="4" t="s">
        <v>85</v>
      </c>
      <c r="E8" s="4" t="str">
        <f t="shared" si="0"/>
        <v>Yes</v>
      </c>
      <c r="F8" s="2" t="s">
        <v>2</v>
      </c>
      <c r="G8" s="2" t="s">
        <v>31</v>
      </c>
      <c r="H8" s="2" t="s">
        <v>127</v>
      </c>
      <c r="I8" s="2"/>
      <c r="J8" s="4">
        <v>1</v>
      </c>
    </row>
    <row r="9" spans="1:10" x14ac:dyDescent="0.2">
      <c r="A9" s="2" t="s">
        <v>47</v>
      </c>
      <c r="B9" s="2" t="s">
        <v>63</v>
      </c>
      <c r="C9" s="4">
        <v>1</v>
      </c>
      <c r="D9" s="4" t="s">
        <v>85</v>
      </c>
      <c r="E9" s="4" t="str">
        <f t="shared" si="0"/>
        <v/>
      </c>
      <c r="F9" s="2"/>
      <c r="G9" s="2"/>
      <c r="H9" s="2"/>
      <c r="I9" s="2"/>
      <c r="J9" s="4"/>
    </row>
    <row r="10" spans="1:10" x14ac:dyDescent="0.2">
      <c r="A10" s="2" t="s">
        <v>47</v>
      </c>
      <c r="B10" s="2" t="s">
        <v>112</v>
      </c>
      <c r="C10" s="4">
        <v>1</v>
      </c>
      <c r="D10" s="4" t="s">
        <v>108</v>
      </c>
      <c r="E10" s="4" t="str">
        <f t="shared" si="0"/>
        <v/>
      </c>
      <c r="F10" s="2"/>
      <c r="G10" s="2"/>
      <c r="H10" s="2"/>
      <c r="I10" s="2"/>
      <c r="J10" s="4"/>
    </row>
    <row r="11" spans="1:10" x14ac:dyDescent="0.2">
      <c r="A11" s="2" t="s">
        <v>8</v>
      </c>
      <c r="B11" s="2" t="s">
        <v>32</v>
      </c>
      <c r="C11" s="4">
        <v>1</v>
      </c>
      <c r="D11" s="4" t="s">
        <v>85</v>
      </c>
      <c r="E11" s="4" t="str">
        <f t="shared" si="0"/>
        <v/>
      </c>
      <c r="F11" s="2"/>
      <c r="G11" s="2"/>
      <c r="H11" s="2"/>
      <c r="I11" s="2"/>
      <c r="J11" s="4"/>
    </row>
    <row r="12" spans="1:10" x14ac:dyDescent="0.2">
      <c r="A12" s="2" t="s">
        <v>8</v>
      </c>
      <c r="B12" s="2" t="s">
        <v>33</v>
      </c>
      <c r="C12" s="4">
        <v>1</v>
      </c>
      <c r="D12" s="4" t="s">
        <v>85</v>
      </c>
      <c r="E12" s="4" t="str">
        <f t="shared" si="0"/>
        <v/>
      </c>
      <c r="F12" s="2"/>
      <c r="G12" s="2"/>
      <c r="H12" s="2"/>
      <c r="I12" s="2"/>
      <c r="J12" s="4"/>
    </row>
    <row r="13" spans="1:10" x14ac:dyDescent="0.2">
      <c r="A13" s="2" t="s">
        <v>50</v>
      </c>
      <c r="B13" s="2" t="s">
        <v>71</v>
      </c>
      <c r="C13" s="4">
        <v>1</v>
      </c>
      <c r="D13" s="4" t="s">
        <v>85</v>
      </c>
      <c r="E13" s="4" t="str">
        <f t="shared" si="0"/>
        <v/>
      </c>
      <c r="F13" s="2"/>
      <c r="G13" s="2"/>
      <c r="H13" s="2"/>
      <c r="I13" s="2"/>
      <c r="J13" s="4"/>
    </row>
    <row r="14" spans="1:10" x14ac:dyDescent="0.2">
      <c r="A14" s="2" t="s">
        <v>9</v>
      </c>
      <c r="B14" s="2" t="s">
        <v>21</v>
      </c>
      <c r="C14" s="4">
        <v>1</v>
      </c>
      <c r="D14" s="4" t="s">
        <v>85</v>
      </c>
      <c r="E14" s="4" t="str">
        <f t="shared" si="0"/>
        <v/>
      </c>
      <c r="F14" s="2"/>
      <c r="G14" s="2"/>
      <c r="H14" s="2"/>
      <c r="I14" s="2"/>
      <c r="J14" s="4"/>
    </row>
    <row r="15" spans="1:10" x14ac:dyDescent="0.2">
      <c r="A15" s="2" t="s">
        <v>19</v>
      </c>
      <c r="B15" s="2" t="s">
        <v>20</v>
      </c>
      <c r="C15" s="4">
        <v>2</v>
      </c>
      <c r="D15" s="4" t="s">
        <v>85</v>
      </c>
      <c r="E15" s="4" t="str">
        <f t="shared" si="0"/>
        <v>Yes</v>
      </c>
      <c r="F15" s="2" t="s">
        <v>19</v>
      </c>
      <c r="G15" s="2" t="s">
        <v>129</v>
      </c>
      <c r="H15" s="2" t="s">
        <v>127</v>
      </c>
      <c r="I15" s="2" t="s">
        <v>130</v>
      </c>
      <c r="J15" s="4">
        <v>2</v>
      </c>
    </row>
    <row r="16" spans="1:10" x14ac:dyDescent="0.2">
      <c r="A16" s="2" t="s">
        <v>10</v>
      </c>
      <c r="B16" s="2" t="s">
        <v>3</v>
      </c>
      <c r="C16" s="4">
        <v>1</v>
      </c>
      <c r="D16" s="4" t="s">
        <v>85</v>
      </c>
      <c r="E16" s="4" t="str">
        <f t="shared" si="0"/>
        <v>Yes</v>
      </c>
      <c r="F16" s="2" t="s">
        <v>10</v>
      </c>
      <c r="G16" s="2" t="s">
        <v>131</v>
      </c>
      <c r="H16" s="2" t="s">
        <v>127</v>
      </c>
      <c r="I16" s="2"/>
      <c r="J16" s="4">
        <v>1</v>
      </c>
    </row>
    <row r="17" spans="1:10" x14ac:dyDescent="0.2">
      <c r="A17" s="2" t="s">
        <v>105</v>
      </c>
      <c r="B17" s="2" t="s">
        <v>98</v>
      </c>
      <c r="C17" s="4">
        <v>1</v>
      </c>
      <c r="D17" s="4" t="s">
        <v>108</v>
      </c>
      <c r="E17" s="4" t="str">
        <f t="shared" si="0"/>
        <v/>
      </c>
      <c r="F17" s="2"/>
      <c r="G17" s="2"/>
      <c r="H17" s="2"/>
      <c r="I17" s="2"/>
      <c r="J17" s="4"/>
    </row>
    <row r="18" spans="1:10" x14ac:dyDescent="0.2">
      <c r="A18" s="2" t="s">
        <v>51</v>
      </c>
      <c r="B18" s="2" t="s">
        <v>72</v>
      </c>
      <c r="C18" s="4">
        <v>1</v>
      </c>
      <c r="D18" s="4" t="s">
        <v>85</v>
      </c>
      <c r="E18" s="4" t="str">
        <f t="shared" si="0"/>
        <v/>
      </c>
      <c r="F18" s="2"/>
      <c r="G18" s="2"/>
      <c r="H18" s="2"/>
      <c r="I18" s="2"/>
      <c r="J18" s="4"/>
    </row>
    <row r="19" spans="1:10" x14ac:dyDescent="0.2">
      <c r="A19" s="2" t="s">
        <v>41</v>
      </c>
      <c r="B19" s="2" t="s">
        <v>67</v>
      </c>
      <c r="C19" s="4">
        <v>1</v>
      </c>
      <c r="D19" s="4" t="s">
        <v>85</v>
      </c>
      <c r="E19" s="4" t="str">
        <f t="shared" si="0"/>
        <v/>
      </c>
      <c r="F19" s="2"/>
      <c r="G19" s="2"/>
      <c r="H19" s="2"/>
      <c r="I19" s="2"/>
      <c r="J19" s="4"/>
    </row>
    <row r="20" spans="1:10" x14ac:dyDescent="0.2">
      <c r="A20" s="2" t="s">
        <v>87</v>
      </c>
      <c r="B20" s="2" t="s">
        <v>115</v>
      </c>
      <c r="C20" s="4">
        <v>1</v>
      </c>
      <c r="D20" s="4" t="s">
        <v>108</v>
      </c>
      <c r="E20" s="4" t="str">
        <f t="shared" si="0"/>
        <v>Yes</v>
      </c>
      <c r="F20" s="2" t="s">
        <v>87</v>
      </c>
      <c r="G20" s="2" t="s">
        <v>115</v>
      </c>
      <c r="H20" s="2" t="s">
        <v>127</v>
      </c>
      <c r="I20" s="2"/>
      <c r="J20" s="4">
        <v>1</v>
      </c>
    </row>
    <row r="21" spans="1:10" x14ac:dyDescent="0.2">
      <c r="A21" s="2" t="s">
        <v>7</v>
      </c>
      <c r="B21" s="2" t="s">
        <v>26</v>
      </c>
      <c r="C21" s="4">
        <v>1</v>
      </c>
      <c r="D21" s="4" t="s">
        <v>85</v>
      </c>
      <c r="E21" s="4" t="str">
        <f t="shared" si="0"/>
        <v/>
      </c>
      <c r="F21" s="2"/>
      <c r="G21" s="2"/>
      <c r="H21" s="2"/>
      <c r="I21" s="2"/>
      <c r="J21" s="4"/>
    </row>
    <row r="22" spans="1:10" x14ac:dyDescent="0.2">
      <c r="A22" s="2" t="s">
        <v>48</v>
      </c>
      <c r="B22" s="2" t="s">
        <v>65</v>
      </c>
      <c r="C22" s="4">
        <v>1</v>
      </c>
      <c r="D22" s="4" t="s">
        <v>85</v>
      </c>
      <c r="E22" s="4" t="str">
        <f t="shared" si="0"/>
        <v/>
      </c>
      <c r="F22" s="2"/>
      <c r="G22" s="2"/>
      <c r="H22" s="2"/>
      <c r="I22" s="2"/>
      <c r="J22" s="4"/>
    </row>
    <row r="23" spans="1:10" x14ac:dyDescent="0.2">
      <c r="A23" s="2" t="s">
        <v>48</v>
      </c>
      <c r="B23" s="2" t="s">
        <v>113</v>
      </c>
      <c r="C23" s="4">
        <v>1</v>
      </c>
      <c r="D23" s="4" t="s">
        <v>108</v>
      </c>
      <c r="E23" s="4" t="str">
        <f t="shared" si="0"/>
        <v/>
      </c>
      <c r="F23" s="2"/>
      <c r="G23" s="2"/>
      <c r="H23" s="2"/>
      <c r="I23" s="2"/>
      <c r="J23" s="4"/>
    </row>
    <row r="24" spans="1:10" x14ac:dyDescent="0.2">
      <c r="A24" s="2" t="s">
        <v>46</v>
      </c>
      <c r="B24" s="2" t="s">
        <v>64</v>
      </c>
      <c r="C24" s="4">
        <v>1</v>
      </c>
      <c r="D24" s="4" t="s">
        <v>85</v>
      </c>
      <c r="E24" s="4" t="str">
        <f t="shared" si="0"/>
        <v/>
      </c>
      <c r="F24" s="2"/>
      <c r="G24" s="2"/>
      <c r="H24" s="2"/>
      <c r="I24" s="2"/>
      <c r="J24" s="4"/>
    </row>
    <row r="25" spans="1:10" x14ac:dyDescent="0.2">
      <c r="A25" s="2" t="s">
        <v>11</v>
      </c>
      <c r="B25" s="2" t="s">
        <v>116</v>
      </c>
      <c r="C25" s="4">
        <v>1</v>
      </c>
      <c r="D25" s="4" t="s">
        <v>85</v>
      </c>
      <c r="E25" s="4" t="str">
        <f t="shared" si="0"/>
        <v/>
      </c>
      <c r="F25" s="2"/>
      <c r="G25" s="2"/>
      <c r="H25" s="2"/>
      <c r="I25" s="2"/>
      <c r="J25" s="4"/>
    </row>
    <row r="26" spans="1:10" x14ac:dyDescent="0.2">
      <c r="A26" s="2" t="s">
        <v>103</v>
      </c>
      <c r="B26" s="2" t="s">
        <v>97</v>
      </c>
      <c r="C26" s="4">
        <v>1</v>
      </c>
      <c r="D26" s="4" t="s">
        <v>108</v>
      </c>
      <c r="E26" s="4" t="str">
        <f t="shared" si="0"/>
        <v/>
      </c>
      <c r="F26" s="2"/>
      <c r="G26" s="2"/>
      <c r="H26" s="2"/>
      <c r="I26" s="2"/>
      <c r="J26" s="4"/>
    </row>
    <row r="27" spans="1:10" x14ac:dyDescent="0.2">
      <c r="A27" s="2" t="s">
        <v>40</v>
      </c>
      <c r="B27" s="2" t="s">
        <v>37</v>
      </c>
      <c r="C27" s="4">
        <v>1</v>
      </c>
      <c r="D27" s="4" t="s">
        <v>85</v>
      </c>
      <c r="E27" s="4" t="str">
        <f t="shared" si="0"/>
        <v/>
      </c>
      <c r="F27" s="2"/>
      <c r="G27" s="2"/>
      <c r="H27" s="2"/>
      <c r="I27" s="2"/>
      <c r="J27" s="4"/>
    </row>
    <row r="28" spans="1:10" x14ac:dyDescent="0.2">
      <c r="A28" s="2" t="s">
        <v>14</v>
      </c>
      <c r="B28" s="2" t="s">
        <v>27</v>
      </c>
      <c r="C28" s="4">
        <v>1</v>
      </c>
      <c r="D28" s="4" t="s">
        <v>85</v>
      </c>
      <c r="E28" s="4" t="str">
        <f t="shared" si="0"/>
        <v>Yes</v>
      </c>
      <c r="F28" s="2" t="s">
        <v>14</v>
      </c>
      <c r="G28" s="2" t="s">
        <v>27</v>
      </c>
      <c r="H28" s="2" t="s">
        <v>127</v>
      </c>
      <c r="I28" s="2" t="s">
        <v>117</v>
      </c>
      <c r="J28" s="4">
        <v>2</v>
      </c>
    </row>
    <row r="29" spans="1:10" x14ac:dyDescent="0.2">
      <c r="A29" s="2" t="s">
        <v>14</v>
      </c>
      <c r="B29" s="2" t="s">
        <v>117</v>
      </c>
      <c r="C29" s="4">
        <v>1</v>
      </c>
      <c r="D29" s="4" t="s">
        <v>85</v>
      </c>
      <c r="E29" s="4" t="str">
        <f t="shared" si="0"/>
        <v/>
      </c>
      <c r="F29" s="2"/>
      <c r="G29" s="2"/>
      <c r="H29" s="2"/>
      <c r="I29" s="2"/>
      <c r="J29" s="4"/>
    </row>
    <row r="30" spans="1:10" x14ac:dyDescent="0.2">
      <c r="A30" s="2" t="s">
        <v>22</v>
      </c>
      <c r="B30" s="2" t="s">
        <v>28</v>
      </c>
      <c r="C30" s="4">
        <v>1</v>
      </c>
      <c r="D30" s="4" t="s">
        <v>85</v>
      </c>
      <c r="E30" s="4" t="str">
        <f t="shared" si="0"/>
        <v/>
      </c>
      <c r="F30" s="2"/>
      <c r="G30" s="2"/>
      <c r="H30" s="2"/>
      <c r="I30" s="2"/>
      <c r="J30" s="4"/>
    </row>
    <row r="31" spans="1:10" x14ac:dyDescent="0.2">
      <c r="A31" s="2" t="s">
        <v>12</v>
      </c>
      <c r="B31" s="2" t="s">
        <v>118</v>
      </c>
      <c r="C31" s="4">
        <v>1</v>
      </c>
      <c r="D31" s="4" t="s">
        <v>85</v>
      </c>
      <c r="E31" s="4" t="str">
        <f t="shared" si="0"/>
        <v>Yes</v>
      </c>
      <c r="F31" s="2" t="s">
        <v>12</v>
      </c>
      <c r="G31" s="2" t="s">
        <v>118</v>
      </c>
      <c r="H31" s="2" t="s">
        <v>127</v>
      </c>
      <c r="I31" s="2"/>
      <c r="J31" s="4">
        <v>1</v>
      </c>
    </row>
    <row r="32" spans="1:10" x14ac:dyDescent="0.2">
      <c r="A32" s="2" t="s">
        <v>12</v>
      </c>
      <c r="B32" s="2" t="s">
        <v>119</v>
      </c>
      <c r="C32" s="4">
        <v>1</v>
      </c>
      <c r="D32" s="4" t="s">
        <v>85</v>
      </c>
      <c r="E32" s="4" t="str">
        <f t="shared" si="0"/>
        <v/>
      </c>
      <c r="F32" s="2"/>
      <c r="G32" s="2"/>
      <c r="H32" s="2"/>
      <c r="I32" s="2"/>
      <c r="J32" s="4"/>
    </row>
    <row r="33" spans="1:10" x14ac:dyDescent="0.2">
      <c r="A33" s="2" t="s">
        <v>12</v>
      </c>
      <c r="B33" s="2" t="s">
        <v>99</v>
      </c>
      <c r="C33" s="4">
        <v>1</v>
      </c>
      <c r="D33" s="4" t="s">
        <v>108</v>
      </c>
      <c r="E33" s="4" t="str">
        <f t="shared" si="0"/>
        <v/>
      </c>
      <c r="F33" s="2"/>
      <c r="G33" s="2"/>
      <c r="H33" s="2"/>
      <c r="I33" s="2"/>
      <c r="J33" s="4"/>
    </row>
    <row r="34" spans="1:10" x14ac:dyDescent="0.2">
      <c r="A34" s="2" t="s">
        <v>104</v>
      </c>
      <c r="B34" s="2" t="s">
        <v>110</v>
      </c>
      <c r="C34" s="4">
        <v>1</v>
      </c>
      <c r="D34" s="4" t="s">
        <v>108</v>
      </c>
      <c r="E34" s="4" t="str">
        <f t="shared" si="0"/>
        <v/>
      </c>
      <c r="F34" s="2"/>
      <c r="G34" s="2"/>
      <c r="H34" s="2"/>
      <c r="I34" s="2"/>
      <c r="J34" s="4"/>
    </row>
    <row r="35" spans="1:10" x14ac:dyDescent="0.2">
      <c r="A35" s="2" t="s">
        <v>104</v>
      </c>
      <c r="B35" s="2" t="s">
        <v>111</v>
      </c>
      <c r="C35" s="4">
        <v>1</v>
      </c>
      <c r="D35" s="4" t="s">
        <v>108</v>
      </c>
      <c r="E35" s="4" t="str">
        <f t="shared" si="0"/>
        <v/>
      </c>
      <c r="F35" s="2"/>
      <c r="G35" s="2"/>
      <c r="H35" s="2"/>
      <c r="I35" s="2"/>
      <c r="J35" s="4"/>
    </row>
    <row r="36" spans="1:10" x14ac:dyDescent="0.2">
      <c r="A36" s="2" t="s">
        <v>88</v>
      </c>
      <c r="B36" s="2"/>
      <c r="C36" s="4">
        <v>1</v>
      </c>
      <c r="D36" s="4" t="s">
        <v>108</v>
      </c>
      <c r="E36" s="4" t="str">
        <f t="shared" si="0"/>
        <v>Yes</v>
      </c>
      <c r="F36" s="2" t="s">
        <v>88</v>
      </c>
      <c r="G36" s="2" t="s">
        <v>25</v>
      </c>
      <c r="H36" s="2" t="s">
        <v>127</v>
      </c>
      <c r="I36" s="2"/>
      <c r="J36" s="4">
        <v>1</v>
      </c>
    </row>
    <row r="37" spans="1:10" x14ac:dyDescent="0.2">
      <c r="A37" s="2" t="s">
        <v>56</v>
      </c>
      <c r="B37" s="2" t="s">
        <v>0</v>
      </c>
      <c r="C37" s="4">
        <v>3</v>
      </c>
      <c r="D37" s="4" t="s">
        <v>85</v>
      </c>
      <c r="E37" s="4" t="str">
        <f t="shared" si="0"/>
        <v/>
      </c>
      <c r="F37" s="2"/>
      <c r="G37" s="2"/>
      <c r="H37" s="2"/>
      <c r="I37" s="2"/>
      <c r="J37" s="4"/>
    </row>
    <row r="38" spans="1:10" x14ac:dyDescent="0.2">
      <c r="A38" s="2" t="s">
        <v>132</v>
      </c>
      <c r="B38" s="2" t="s">
        <v>120</v>
      </c>
      <c r="C38" s="4">
        <v>2</v>
      </c>
      <c r="D38" s="4" t="s">
        <v>108</v>
      </c>
      <c r="E38" s="4" t="str">
        <f t="shared" si="0"/>
        <v>Yes</v>
      </c>
      <c r="F38" s="2" t="s">
        <v>132</v>
      </c>
      <c r="G38" s="2" t="s">
        <v>133</v>
      </c>
      <c r="H38" s="2" t="s">
        <v>127</v>
      </c>
      <c r="I38" s="2" t="s">
        <v>134</v>
      </c>
      <c r="J38" s="4">
        <v>2</v>
      </c>
    </row>
    <row r="39" spans="1:10" x14ac:dyDescent="0.2">
      <c r="A39" s="2" t="s">
        <v>89</v>
      </c>
      <c r="B39" s="2" t="s">
        <v>26</v>
      </c>
      <c r="C39" s="4">
        <v>1</v>
      </c>
      <c r="D39" s="4" t="s">
        <v>108</v>
      </c>
      <c r="E39" s="4" t="str">
        <f t="shared" si="0"/>
        <v>Yes</v>
      </c>
      <c r="F39" s="2" t="s">
        <v>89</v>
      </c>
      <c r="G39" s="2" t="s">
        <v>26</v>
      </c>
      <c r="H39" s="2" t="s">
        <v>127</v>
      </c>
      <c r="I39" s="2" t="s">
        <v>135</v>
      </c>
      <c r="J39" s="4">
        <v>2</v>
      </c>
    </row>
    <row r="40" spans="1:10" x14ac:dyDescent="0.2">
      <c r="A40" s="2" t="s">
        <v>59</v>
      </c>
      <c r="B40" s="2" t="s">
        <v>78</v>
      </c>
      <c r="C40" s="4">
        <v>1</v>
      </c>
      <c r="D40" s="4" t="s">
        <v>85</v>
      </c>
      <c r="E40" s="4" t="str">
        <f t="shared" si="0"/>
        <v/>
      </c>
      <c r="F40" s="2"/>
      <c r="G40" s="2"/>
      <c r="H40" s="2"/>
      <c r="I40" s="2"/>
      <c r="J40" s="4"/>
    </row>
    <row r="41" spans="1:10" x14ac:dyDescent="0.2">
      <c r="A41" s="2" t="s">
        <v>15</v>
      </c>
      <c r="B41" s="2" t="s">
        <v>121</v>
      </c>
      <c r="C41" s="4">
        <v>1</v>
      </c>
      <c r="D41" s="4" t="s">
        <v>85</v>
      </c>
      <c r="E41" s="4" t="str">
        <f t="shared" si="0"/>
        <v>Yes</v>
      </c>
      <c r="F41" s="2" t="s">
        <v>15</v>
      </c>
      <c r="G41" s="2" t="s">
        <v>121</v>
      </c>
      <c r="H41" s="2" t="s">
        <v>127</v>
      </c>
      <c r="I41" s="2"/>
      <c r="J41" s="4">
        <v>1</v>
      </c>
    </row>
    <row r="42" spans="1:10" x14ac:dyDescent="0.2">
      <c r="A42" s="2" t="s">
        <v>106</v>
      </c>
      <c r="B42" s="2" t="s">
        <v>100</v>
      </c>
      <c r="C42" s="4">
        <v>2</v>
      </c>
      <c r="D42" s="4" t="s">
        <v>12</v>
      </c>
      <c r="E42" s="4" t="str">
        <f t="shared" si="0"/>
        <v/>
      </c>
      <c r="F42" s="2"/>
      <c r="G42" s="2"/>
      <c r="H42" s="2"/>
      <c r="I42" s="2"/>
      <c r="J42" s="4"/>
    </row>
    <row r="43" spans="1:10" x14ac:dyDescent="0.2">
      <c r="A43" s="2" t="s">
        <v>34</v>
      </c>
      <c r="B43" s="2"/>
      <c r="C43" s="4">
        <v>1</v>
      </c>
      <c r="D43" s="4" t="s">
        <v>85</v>
      </c>
      <c r="E43" s="4" t="str">
        <f t="shared" si="0"/>
        <v/>
      </c>
      <c r="F43" s="2"/>
      <c r="G43" s="2"/>
      <c r="H43" s="2"/>
      <c r="I43" s="2"/>
      <c r="J43" s="4"/>
    </row>
    <row r="44" spans="1:10" x14ac:dyDescent="0.2">
      <c r="A44" s="2" t="s">
        <v>62</v>
      </c>
      <c r="B44" s="2" t="s">
        <v>81</v>
      </c>
      <c r="C44" s="4">
        <v>1</v>
      </c>
      <c r="D44" s="4" t="s">
        <v>85</v>
      </c>
      <c r="E44" s="4" t="str">
        <f t="shared" si="0"/>
        <v/>
      </c>
      <c r="F44" s="2"/>
      <c r="G44" s="2"/>
      <c r="H44" s="2"/>
      <c r="I44" s="2"/>
      <c r="J44" s="4"/>
    </row>
    <row r="45" spans="1:10" x14ac:dyDescent="0.2">
      <c r="A45" s="2" t="s">
        <v>52</v>
      </c>
      <c r="B45" s="2" t="s">
        <v>73</v>
      </c>
      <c r="C45" s="4">
        <v>1</v>
      </c>
      <c r="D45" s="4" t="s">
        <v>85</v>
      </c>
      <c r="E45" s="4" t="str">
        <f t="shared" si="0"/>
        <v/>
      </c>
      <c r="F45" s="2"/>
      <c r="G45" s="2"/>
      <c r="H45" s="2"/>
      <c r="I45" s="2"/>
      <c r="J45" s="4"/>
    </row>
    <row r="46" spans="1:10" ht="71.25" x14ac:dyDescent="0.2">
      <c r="A46" s="9" t="s">
        <v>52</v>
      </c>
      <c r="B46" s="9" t="s">
        <v>74</v>
      </c>
      <c r="C46" s="7">
        <v>1</v>
      </c>
      <c r="D46" s="7" t="s">
        <v>85</v>
      </c>
      <c r="E46" s="7" t="str">
        <f t="shared" si="0"/>
        <v>Yes</v>
      </c>
      <c r="F46" s="7" t="s">
        <v>52</v>
      </c>
      <c r="G46" s="7" t="s">
        <v>136</v>
      </c>
      <c r="H46" s="8" t="s">
        <v>137</v>
      </c>
      <c r="I46" s="10" t="s">
        <v>138</v>
      </c>
      <c r="J46" s="7">
        <v>2</v>
      </c>
    </row>
    <row r="47" spans="1:10" ht="15" x14ac:dyDescent="0.25">
      <c r="A47" s="2" t="s">
        <v>35</v>
      </c>
      <c r="B47" s="12" t="s">
        <v>156</v>
      </c>
      <c r="C47" s="4">
        <v>1</v>
      </c>
      <c r="D47" s="4" t="s">
        <v>85</v>
      </c>
      <c r="E47" s="4" t="str">
        <f t="shared" si="0"/>
        <v/>
      </c>
      <c r="F47" s="2"/>
      <c r="G47" s="2"/>
      <c r="H47" s="2"/>
      <c r="I47" s="2"/>
      <c r="J47" s="4"/>
    </row>
    <row r="48" spans="1:10" x14ac:dyDescent="0.2">
      <c r="A48" s="2" t="s">
        <v>16</v>
      </c>
      <c r="B48" s="2" t="s">
        <v>4</v>
      </c>
      <c r="C48" s="4">
        <v>1</v>
      </c>
      <c r="D48" s="4" t="s">
        <v>85</v>
      </c>
      <c r="E48" s="4" t="str">
        <f t="shared" si="0"/>
        <v>Yes</v>
      </c>
      <c r="F48" s="2" t="s">
        <v>16</v>
      </c>
      <c r="G48" s="2" t="s">
        <v>139</v>
      </c>
      <c r="H48" s="2" t="s">
        <v>127</v>
      </c>
      <c r="I48" s="2"/>
      <c r="J48" s="4">
        <v>1</v>
      </c>
    </row>
    <row r="49" spans="1:10" x14ac:dyDescent="0.2">
      <c r="A49" s="2" t="s">
        <v>42</v>
      </c>
      <c r="B49" s="2" t="s">
        <v>68</v>
      </c>
      <c r="C49" s="4">
        <v>1</v>
      </c>
      <c r="D49" s="4" t="s">
        <v>85</v>
      </c>
      <c r="E49" s="4" t="str">
        <f t="shared" si="0"/>
        <v/>
      </c>
      <c r="F49" s="2"/>
      <c r="G49" s="2"/>
      <c r="H49" s="2"/>
      <c r="I49" s="2"/>
      <c r="J49" s="4"/>
    </row>
    <row r="50" spans="1:10" ht="28.5" x14ac:dyDescent="0.2">
      <c r="A50" s="11" t="s">
        <v>17</v>
      </c>
      <c r="B50" s="11" t="s">
        <v>84</v>
      </c>
      <c r="C50" s="7">
        <v>1</v>
      </c>
      <c r="D50" s="7" t="s">
        <v>85</v>
      </c>
      <c r="E50" s="7" t="str">
        <f t="shared" si="0"/>
        <v>Yes</v>
      </c>
      <c r="F50" s="11" t="s">
        <v>17</v>
      </c>
      <c r="G50" s="11" t="s">
        <v>84</v>
      </c>
      <c r="H50" s="11" t="s">
        <v>127</v>
      </c>
      <c r="I50" s="10" t="s">
        <v>140</v>
      </c>
      <c r="J50" s="7">
        <v>1</v>
      </c>
    </row>
    <row r="51" spans="1:10" x14ac:dyDescent="0.2">
      <c r="A51" s="2" t="s">
        <v>39</v>
      </c>
      <c r="B51" s="2" t="s">
        <v>45</v>
      </c>
      <c r="C51" s="4">
        <v>2</v>
      </c>
      <c r="D51" s="4" t="s">
        <v>85</v>
      </c>
      <c r="E51" s="4" t="str">
        <f t="shared" si="0"/>
        <v/>
      </c>
      <c r="F51" s="2"/>
      <c r="G51" s="2"/>
      <c r="H51" s="2"/>
      <c r="I51" s="2"/>
      <c r="J51" s="4"/>
    </row>
    <row r="52" spans="1:10" x14ac:dyDescent="0.2">
      <c r="A52" s="2" t="s">
        <v>90</v>
      </c>
      <c r="B52" s="2" t="s">
        <v>122</v>
      </c>
      <c r="C52" s="4">
        <v>1</v>
      </c>
      <c r="D52" s="4" t="s">
        <v>108</v>
      </c>
      <c r="E52" s="4" t="str">
        <f t="shared" si="0"/>
        <v>Yes</v>
      </c>
      <c r="F52" s="2" t="s">
        <v>90</v>
      </c>
      <c r="G52" s="2" t="s">
        <v>122</v>
      </c>
      <c r="H52" s="2" t="s">
        <v>127</v>
      </c>
      <c r="I52" s="2"/>
      <c r="J52" s="4">
        <v>1</v>
      </c>
    </row>
    <row r="53" spans="1:10" x14ac:dyDescent="0.2">
      <c r="A53" s="2" t="s">
        <v>91</v>
      </c>
      <c r="B53" s="2" t="s">
        <v>123</v>
      </c>
      <c r="C53" s="4">
        <v>1</v>
      </c>
      <c r="D53" s="4" t="s">
        <v>108</v>
      </c>
      <c r="E53" s="4" t="str">
        <f t="shared" si="0"/>
        <v>Yes</v>
      </c>
      <c r="F53" s="2" t="s">
        <v>91</v>
      </c>
      <c r="G53" s="2" t="s">
        <v>123</v>
      </c>
      <c r="H53" s="2" t="s">
        <v>127</v>
      </c>
      <c r="I53" s="2"/>
      <c r="J53" s="4">
        <v>1</v>
      </c>
    </row>
    <row r="54" spans="1:10" x14ac:dyDescent="0.2">
      <c r="A54" s="2" t="s">
        <v>92</v>
      </c>
      <c r="B54" s="2" t="s">
        <v>124</v>
      </c>
      <c r="C54" s="4">
        <v>1</v>
      </c>
      <c r="D54" s="4" t="s">
        <v>108</v>
      </c>
      <c r="E54" s="4" t="str">
        <f t="shared" si="0"/>
        <v>Yes</v>
      </c>
      <c r="F54" s="2" t="s">
        <v>92</v>
      </c>
      <c r="G54" s="2" t="s">
        <v>124</v>
      </c>
      <c r="H54" s="2" t="s">
        <v>127</v>
      </c>
      <c r="I54" s="2"/>
      <c r="J54" s="4">
        <v>1</v>
      </c>
    </row>
    <row r="55" spans="1:10" x14ac:dyDescent="0.2">
      <c r="A55" s="2" t="s">
        <v>60</v>
      </c>
      <c r="B55" s="2" t="s">
        <v>79</v>
      </c>
      <c r="C55" s="4">
        <v>1</v>
      </c>
      <c r="D55" s="4" t="s">
        <v>85</v>
      </c>
      <c r="E55" s="4" t="str">
        <f t="shared" si="0"/>
        <v/>
      </c>
      <c r="F55" s="2"/>
      <c r="G55" s="2"/>
      <c r="H55" s="2"/>
      <c r="I55" s="2"/>
      <c r="J55" s="4"/>
    </row>
    <row r="56" spans="1:10" x14ac:dyDescent="0.2">
      <c r="A56" s="2" t="s">
        <v>54</v>
      </c>
      <c r="B56" s="2" t="s">
        <v>75</v>
      </c>
      <c r="C56" s="4">
        <v>1</v>
      </c>
      <c r="D56" s="4" t="s">
        <v>85</v>
      </c>
      <c r="E56" s="4" t="str">
        <f t="shared" si="0"/>
        <v/>
      </c>
      <c r="F56" s="2"/>
      <c r="G56" s="2"/>
      <c r="H56" s="2"/>
      <c r="I56" s="2"/>
      <c r="J56" s="4"/>
    </row>
    <row r="57" spans="1:10" x14ac:dyDescent="0.2">
      <c r="A57" s="2" t="s">
        <v>61</v>
      </c>
      <c r="B57" s="2" t="s">
        <v>80</v>
      </c>
      <c r="C57" s="4">
        <v>1</v>
      </c>
      <c r="D57" s="4" t="s">
        <v>85</v>
      </c>
      <c r="E57" s="4" t="str">
        <f t="shared" si="0"/>
        <v/>
      </c>
      <c r="F57" s="2"/>
      <c r="G57" s="2"/>
      <c r="H57" s="2"/>
      <c r="I57" s="2"/>
      <c r="J57" s="4"/>
    </row>
    <row r="58" spans="1:10" x14ac:dyDescent="0.2">
      <c r="A58" s="2" t="s">
        <v>23</v>
      </c>
      <c r="B58" s="2" t="s">
        <v>29</v>
      </c>
      <c r="C58" s="4">
        <v>1</v>
      </c>
      <c r="D58" s="4" t="s">
        <v>85</v>
      </c>
      <c r="E58" s="4" t="str">
        <f t="shared" si="0"/>
        <v/>
      </c>
      <c r="F58" s="2"/>
      <c r="G58" s="2"/>
      <c r="H58" s="2"/>
      <c r="I58" s="2"/>
      <c r="J58" s="4"/>
    </row>
    <row r="59" spans="1:10" x14ac:dyDescent="0.2">
      <c r="A59" s="2" t="s">
        <v>6</v>
      </c>
      <c r="B59" s="2" t="s">
        <v>82</v>
      </c>
      <c r="C59" s="4">
        <v>1</v>
      </c>
      <c r="D59" s="4" t="s">
        <v>85</v>
      </c>
      <c r="E59" s="4" t="str">
        <f t="shared" si="0"/>
        <v>Yes</v>
      </c>
      <c r="F59" s="2" t="s">
        <v>6</v>
      </c>
      <c r="G59" s="2" t="s">
        <v>82</v>
      </c>
      <c r="H59" s="2" t="s">
        <v>127</v>
      </c>
      <c r="I59" s="2" t="s">
        <v>141</v>
      </c>
      <c r="J59" s="4">
        <v>1</v>
      </c>
    </row>
    <row r="60" spans="1:10" x14ac:dyDescent="0.2">
      <c r="A60" s="2" t="s">
        <v>6</v>
      </c>
      <c r="B60" s="2" t="s">
        <v>157</v>
      </c>
      <c r="C60" s="4">
        <v>1</v>
      </c>
      <c r="D60" s="4" t="s">
        <v>85</v>
      </c>
      <c r="E60" s="4" t="str">
        <f t="shared" si="0"/>
        <v/>
      </c>
      <c r="F60" s="2"/>
      <c r="G60" s="2"/>
      <c r="H60" s="2"/>
      <c r="I60" s="2"/>
      <c r="J60" s="4"/>
    </row>
    <row r="61" spans="1:10" x14ac:dyDescent="0.2">
      <c r="A61" s="2" t="s">
        <v>93</v>
      </c>
      <c r="B61" s="2" t="s">
        <v>125</v>
      </c>
      <c r="C61" s="4">
        <v>1</v>
      </c>
      <c r="D61" s="4" t="s">
        <v>108</v>
      </c>
      <c r="E61" s="4" t="str">
        <f t="shared" si="0"/>
        <v>Yes</v>
      </c>
      <c r="F61" s="2" t="s">
        <v>93</v>
      </c>
      <c r="G61" s="2" t="s">
        <v>142</v>
      </c>
      <c r="H61" s="2" t="s">
        <v>127</v>
      </c>
      <c r="I61" s="2"/>
      <c r="J61" s="4">
        <v>1</v>
      </c>
    </row>
    <row r="62" spans="1:10" x14ac:dyDescent="0.2">
      <c r="A62" s="2" t="s">
        <v>102</v>
      </c>
      <c r="B62" s="2" t="s">
        <v>109</v>
      </c>
      <c r="C62" s="4">
        <v>1</v>
      </c>
      <c r="D62" s="4" t="s">
        <v>108</v>
      </c>
      <c r="E62" s="4" t="str">
        <f t="shared" si="0"/>
        <v/>
      </c>
      <c r="F62" s="2"/>
      <c r="G62" s="2"/>
      <c r="H62" s="2"/>
      <c r="I62" s="2"/>
      <c r="J62" s="4"/>
    </row>
    <row r="63" spans="1:10" x14ac:dyDescent="0.2">
      <c r="A63" s="2" t="s">
        <v>57</v>
      </c>
      <c r="B63" s="2"/>
      <c r="C63" s="4">
        <v>1</v>
      </c>
      <c r="D63" s="4" t="s">
        <v>85</v>
      </c>
      <c r="E63" s="4" t="str">
        <f t="shared" si="0"/>
        <v/>
      </c>
      <c r="F63" s="2"/>
      <c r="G63" s="2"/>
      <c r="H63" s="2"/>
      <c r="I63" s="2"/>
      <c r="J63" s="4"/>
    </row>
    <row r="64" spans="1:10" x14ac:dyDescent="0.2">
      <c r="A64" s="2" t="s">
        <v>13</v>
      </c>
      <c r="B64" s="2" t="s">
        <v>38</v>
      </c>
      <c r="C64" s="4">
        <v>1</v>
      </c>
      <c r="D64" s="4" t="s">
        <v>85</v>
      </c>
      <c r="E64" s="4" t="str">
        <f t="shared" si="0"/>
        <v/>
      </c>
      <c r="F64" s="2"/>
      <c r="G64" s="2"/>
      <c r="H64" s="2"/>
      <c r="I64" s="2"/>
      <c r="J64" s="4"/>
    </row>
    <row r="65" spans="1:10" x14ac:dyDescent="0.2">
      <c r="A65" s="5" t="s">
        <v>53</v>
      </c>
      <c r="B65" s="5" t="s">
        <v>155</v>
      </c>
      <c r="C65" s="4">
        <v>1</v>
      </c>
      <c r="D65" s="4" t="s">
        <v>85</v>
      </c>
      <c r="E65" s="4" t="str">
        <f t="shared" si="0"/>
        <v/>
      </c>
      <c r="F65" s="2"/>
      <c r="G65" s="2"/>
      <c r="H65" s="2"/>
      <c r="I65" s="2"/>
      <c r="J65" s="4"/>
    </row>
    <row r="66" spans="1:10" x14ac:dyDescent="0.2">
      <c r="A66" s="2" t="s">
        <v>43</v>
      </c>
      <c r="B66" s="2" t="s">
        <v>69</v>
      </c>
      <c r="C66" s="4">
        <v>1</v>
      </c>
      <c r="D66" s="4" t="s">
        <v>85</v>
      </c>
      <c r="E66" s="4" t="str">
        <f t="shared" si="0"/>
        <v/>
      </c>
      <c r="F66" s="2"/>
      <c r="G66" s="2"/>
      <c r="H66" s="2"/>
      <c r="I66" s="2"/>
      <c r="J66" s="4"/>
    </row>
    <row r="67" spans="1:10" x14ac:dyDescent="0.2">
      <c r="A67" s="2" t="s">
        <v>18</v>
      </c>
      <c r="B67" s="2" t="s">
        <v>83</v>
      </c>
      <c r="C67" s="4">
        <v>1</v>
      </c>
      <c r="D67" s="4" t="s">
        <v>85</v>
      </c>
      <c r="E67" s="4" t="str">
        <f t="shared" si="0"/>
        <v/>
      </c>
      <c r="F67" s="2"/>
      <c r="G67" s="2"/>
      <c r="H67" s="2"/>
      <c r="I67" s="2"/>
      <c r="J67" s="4"/>
    </row>
    <row r="68" spans="1:10" x14ac:dyDescent="0.2">
      <c r="A68" s="2" t="s">
        <v>49</v>
      </c>
      <c r="B68" s="2" t="s">
        <v>66</v>
      </c>
      <c r="C68" s="4">
        <v>1</v>
      </c>
      <c r="D68" s="4" t="s">
        <v>85</v>
      </c>
      <c r="E68" s="4" t="str">
        <f t="shared" ref="E68:E76" si="1">IF(A68=F68,"Yes","")</f>
        <v/>
      </c>
      <c r="F68" s="2"/>
      <c r="G68" s="2"/>
      <c r="H68" s="2"/>
      <c r="I68" s="2"/>
      <c r="J68" s="4"/>
    </row>
    <row r="69" spans="1:10" x14ac:dyDescent="0.2">
      <c r="A69" s="2" t="s">
        <v>49</v>
      </c>
      <c r="B69" s="2" t="s">
        <v>114</v>
      </c>
      <c r="C69" s="4">
        <v>2</v>
      </c>
      <c r="D69" s="4" t="s">
        <v>108</v>
      </c>
      <c r="E69" s="4" t="str">
        <f t="shared" si="1"/>
        <v/>
      </c>
      <c r="F69" s="2"/>
      <c r="G69" s="2"/>
      <c r="H69" s="2"/>
      <c r="I69" s="2"/>
      <c r="J69" s="4"/>
    </row>
    <row r="70" spans="1:10" x14ac:dyDescent="0.2">
      <c r="A70" s="2" t="s">
        <v>94</v>
      </c>
      <c r="B70" s="2" t="s">
        <v>126</v>
      </c>
      <c r="C70" s="4">
        <v>1</v>
      </c>
      <c r="D70" s="4" t="s">
        <v>108</v>
      </c>
      <c r="E70" s="4" t="str">
        <f t="shared" si="1"/>
        <v>Yes</v>
      </c>
      <c r="F70" s="2" t="s">
        <v>94</v>
      </c>
      <c r="G70" s="2" t="s">
        <v>126</v>
      </c>
      <c r="H70" s="2" t="s">
        <v>127</v>
      </c>
      <c r="I70" s="2"/>
      <c r="J70" s="4">
        <v>1</v>
      </c>
    </row>
    <row r="71" spans="1:10" x14ac:dyDescent="0.2">
      <c r="A71" s="2" t="s">
        <v>107</v>
      </c>
      <c r="B71" s="2" t="s">
        <v>101</v>
      </c>
      <c r="C71" s="4">
        <v>2</v>
      </c>
      <c r="D71" s="4" t="s">
        <v>12</v>
      </c>
      <c r="E71" s="4" t="str">
        <f t="shared" si="1"/>
        <v/>
      </c>
      <c r="F71" s="2"/>
      <c r="G71" s="2"/>
      <c r="H71" s="2"/>
      <c r="I71" s="2"/>
      <c r="J71" s="4"/>
    </row>
    <row r="72" spans="1:10" x14ac:dyDescent="0.2">
      <c r="A72" s="2" t="s">
        <v>36</v>
      </c>
      <c r="B72" s="2"/>
      <c r="C72" s="4">
        <v>1</v>
      </c>
      <c r="D72" s="4" t="s">
        <v>85</v>
      </c>
      <c r="E72" s="4" t="str">
        <f t="shared" si="1"/>
        <v/>
      </c>
      <c r="F72" s="2"/>
      <c r="G72" s="2"/>
      <c r="H72" s="2"/>
      <c r="I72" s="2"/>
      <c r="J72" s="4"/>
    </row>
    <row r="73" spans="1:10" x14ac:dyDescent="0.2">
      <c r="A73" s="2" t="s">
        <v>95</v>
      </c>
      <c r="B73" s="2" t="s">
        <v>29</v>
      </c>
      <c r="C73" s="4">
        <v>1</v>
      </c>
      <c r="D73" s="4" t="s">
        <v>108</v>
      </c>
      <c r="E73" s="4" t="str">
        <f t="shared" si="1"/>
        <v>Yes</v>
      </c>
      <c r="F73" s="2" t="s">
        <v>95</v>
      </c>
      <c r="G73" s="2" t="s">
        <v>29</v>
      </c>
      <c r="H73" s="2" t="s">
        <v>127</v>
      </c>
      <c r="I73" s="2" t="s">
        <v>143</v>
      </c>
      <c r="J73" s="4">
        <v>2</v>
      </c>
    </row>
    <row r="74" spans="1:10" x14ac:dyDescent="0.2">
      <c r="A74" s="2" t="s">
        <v>96</v>
      </c>
      <c r="B74" s="2" t="s">
        <v>144</v>
      </c>
      <c r="C74" s="4">
        <v>1</v>
      </c>
      <c r="D74" s="4" t="s">
        <v>108</v>
      </c>
      <c r="E74" s="4" t="str">
        <f t="shared" si="1"/>
        <v>Yes</v>
      </c>
      <c r="F74" s="2" t="s">
        <v>96</v>
      </c>
      <c r="G74" s="2" t="s">
        <v>144</v>
      </c>
      <c r="H74" s="2" t="s">
        <v>127</v>
      </c>
      <c r="I74" s="2"/>
      <c r="J74" s="4">
        <v>1</v>
      </c>
    </row>
    <row r="75" spans="1:10" x14ac:dyDescent="0.2">
      <c r="A75" s="2" t="s">
        <v>24</v>
      </c>
      <c r="B75" s="2" t="s">
        <v>30</v>
      </c>
      <c r="C75" s="4">
        <v>1</v>
      </c>
      <c r="D75" s="4" t="s">
        <v>85</v>
      </c>
      <c r="E75" s="4" t="str">
        <f t="shared" si="1"/>
        <v/>
      </c>
      <c r="F75" s="2" t="s">
        <v>145</v>
      </c>
      <c r="G75" s="2" t="s">
        <v>30</v>
      </c>
      <c r="H75" s="2" t="s">
        <v>127</v>
      </c>
      <c r="I75" s="2"/>
      <c r="J75" s="4">
        <v>1</v>
      </c>
    </row>
    <row r="76" spans="1:10" x14ac:dyDescent="0.2">
      <c r="A76" s="2" t="s">
        <v>55</v>
      </c>
      <c r="B76" s="2" t="s">
        <v>76</v>
      </c>
      <c r="C76" s="4">
        <v>1</v>
      </c>
      <c r="D76" s="4" t="s">
        <v>85</v>
      </c>
      <c r="E76" s="4" t="str">
        <f t="shared" si="1"/>
        <v/>
      </c>
      <c r="F76" s="2"/>
      <c r="G76" s="2"/>
      <c r="H76" s="2"/>
      <c r="I76" s="2"/>
      <c r="J76" s="4"/>
    </row>
    <row r="77" spans="1:10" ht="15" x14ac:dyDescent="0.25">
      <c r="B77" s="13" t="s">
        <v>158</v>
      </c>
      <c r="C77" s="14">
        <f>SUM(C3:C76)</f>
        <v>82</v>
      </c>
    </row>
    <row r="78" spans="1:10" ht="15" x14ac:dyDescent="0.25">
      <c r="B78" s="13" t="s">
        <v>160</v>
      </c>
      <c r="C78" s="14">
        <f>SUMIF(D3:D76,"Fund",C3:C76)</f>
        <v>55</v>
      </c>
    </row>
    <row r="79" spans="1:10" ht="15" x14ac:dyDescent="0.25">
      <c r="B79" s="13" t="s">
        <v>159</v>
      </c>
      <c r="C79" s="14">
        <f>+C77-C78</f>
        <v>27</v>
      </c>
    </row>
  </sheetData>
  <sortState xmlns:xlrd2="http://schemas.microsoft.com/office/spreadsheetml/2017/richdata2" ref="A3:D76">
    <sortCondition ref="A3:A76"/>
  </sortState>
  <mergeCells count="2">
    <mergeCell ref="A1:D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Consolidated List</vt:lpstr>
      <vt:lpstr>Both Lists</vt:lpstr>
      <vt:lpstr>'Consolidated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2023-05-01T22:10:28Z</cp:lastPrinted>
  <dcterms:created xsi:type="dcterms:W3CDTF">2023-04-29T16:31:43Z</dcterms:created>
  <dcterms:modified xsi:type="dcterms:W3CDTF">2023-05-01T22:15:53Z</dcterms:modified>
</cp:coreProperties>
</file>