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3892A228-8C75-4139-B740-D78C59A5B34B}" xr6:coauthVersionLast="47" xr6:coauthVersionMax="47" xr10:uidLastSave="{00000000-0000-0000-0000-000000000000}"/>
  <bookViews>
    <workbookView xWindow="24480" yWindow="768" windowWidth="21600" windowHeight="11832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Reservations!$A$2:$F$44</definedName>
    <definedName name="_xlnm._FilterDatabase" localSheetId="1" hidden="1">Sheet1!$A$1:$B$15</definedName>
    <definedName name="_xlnm.Print_Area" localSheetId="0">Reservations!$A$1:$F$77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2" l="1"/>
  <c r="K4" i="2"/>
  <c r="K7" i="2"/>
  <c r="K5" i="2"/>
  <c r="K6" i="2"/>
  <c r="E56" i="2"/>
  <c r="F46" i="2"/>
  <c r="D54" i="2"/>
  <c r="A61" i="2" s="1"/>
  <c r="B61" i="2" s="1"/>
  <c r="D56" i="2"/>
  <c r="E57" i="2"/>
  <c r="E55" i="2"/>
  <c r="E54" i="2"/>
  <c r="A1" i="2" l="1"/>
  <c r="F54" i="2"/>
  <c r="A71" i="2"/>
  <c r="A62" i="2"/>
  <c r="B71" i="2" l="1"/>
  <c r="A72" i="2"/>
  <c r="A63" i="2"/>
  <c r="B62" i="2"/>
  <c r="A73" i="2" l="1"/>
  <c r="B72" i="2"/>
  <c r="B63" i="2"/>
  <c r="A64" i="2"/>
  <c r="B73" i="2" l="1"/>
  <c r="A74" i="2"/>
  <c r="B64" i="2"/>
  <c r="A65" i="2"/>
  <c r="B74" i="2" l="1"/>
  <c r="A75" i="2"/>
  <c r="B65" i="2"/>
  <c r="A66" i="2"/>
  <c r="B75" i="2" l="1"/>
  <c r="A76" i="2"/>
  <c r="B66" i="2"/>
  <c r="A67" i="2"/>
  <c r="B67" i="2" l="1"/>
  <c r="C61" i="2"/>
  <c r="B76" i="2"/>
  <c r="A77" i="2"/>
  <c r="B77" i="2" l="1"/>
  <c r="C71" i="2"/>
  <c r="D61" i="2"/>
  <c r="C62" i="2"/>
  <c r="D71" i="2" l="1"/>
  <c r="C72" i="2"/>
  <c r="D62" i="2"/>
  <c r="C63" i="2"/>
  <c r="D72" i="2" l="1"/>
  <c r="C73" i="2"/>
  <c r="D63" i="2"/>
  <c r="C64" i="2"/>
  <c r="D64" i="2" l="1"/>
  <c r="C65" i="2"/>
  <c r="D73" i="2"/>
  <c r="C74" i="2"/>
  <c r="D74" i="2" l="1"/>
  <c r="C75" i="2"/>
  <c r="D65" i="2"/>
  <c r="C66" i="2"/>
  <c r="D66" i="2" l="1"/>
  <c r="C67" i="2"/>
  <c r="D75" i="2"/>
  <c r="C76" i="2"/>
  <c r="D76" i="2" l="1"/>
  <c r="C77" i="2"/>
  <c r="D67" i="2"/>
  <c r="E61" i="2"/>
  <c r="D77" i="2" l="1"/>
  <c r="E71" i="2"/>
  <c r="F61" i="2"/>
  <c r="E62" i="2"/>
  <c r="F62" i="2" l="1"/>
  <c r="E63" i="2"/>
  <c r="F71" i="2"/>
  <c r="E72" i="2"/>
  <c r="F63" i="2" l="1"/>
  <c r="E64" i="2"/>
  <c r="F72" i="2"/>
  <c r="E73" i="2"/>
  <c r="F64" i="2" l="1"/>
  <c r="E65" i="2"/>
  <c r="F73" i="2"/>
  <c r="E74" i="2"/>
  <c r="F74" i="2" l="1"/>
  <c r="E75" i="2"/>
  <c r="F65" i="2"/>
  <c r="E66" i="2"/>
  <c r="F66" i="2" l="1"/>
  <c r="E67" i="2"/>
  <c r="F67" i="2" s="1"/>
  <c r="F75" i="2"/>
  <c r="E76" i="2"/>
  <c r="F76" i="2" l="1"/>
  <c r="E77" i="2"/>
  <c r="F77" i="2" s="1"/>
</calcChain>
</file>

<file path=xl/sharedStrings.xml><?xml version="1.0" encoding="utf-8"?>
<sst xmlns="http://schemas.openxmlformats.org/spreadsheetml/2006/main" count="310" uniqueCount="137">
  <si>
    <t>Westfall</t>
  </si>
  <si>
    <t>Fred</t>
  </si>
  <si>
    <t>Hendricks</t>
  </si>
  <si>
    <t>Fran</t>
  </si>
  <si>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</si>
  <si>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</si>
  <si>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</si>
  <si>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</si>
  <si>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</si>
  <si>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</si>
  <si>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</si>
  <si>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</si>
  <si>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</si>
  <si>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</si>
  <si>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</si>
  <si>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</si>
  <si>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</si>
  <si>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</si>
  <si>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</si>
  <si>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>$ 0.00</t>
  </si>
  <si>
    <t>Meal Payment Calculator - How much will we pay the FWYC @$14.50/meal?</t>
  </si>
  <si>
    <t>Meal Reservations Calculator - How much should we have collected @$16.00/meal?</t>
  </si>
  <si>
    <t>Matheson</t>
  </si>
  <si>
    <t>Fisher</t>
  </si>
  <si>
    <t>Howard</t>
  </si>
  <si>
    <t>Reservations by Type</t>
  </si>
  <si>
    <t>Hoberman</t>
  </si>
  <si>
    <t>Errol</t>
  </si>
  <si>
    <t>Bob</t>
  </si>
  <si>
    <t>Johnson</t>
  </si>
  <si>
    <t>Allen</t>
  </si>
  <si>
    <t>Lorraine</t>
  </si>
  <si>
    <t>Kirby</t>
  </si>
  <si>
    <t>Kevin</t>
  </si>
  <si>
    <t>Birth Month</t>
  </si>
  <si>
    <t>Dan</t>
  </si>
  <si>
    <t>Terry</t>
  </si>
  <si>
    <t>Cluskey</t>
  </si>
  <si>
    <t>Tashlik</t>
  </si>
  <si>
    <t>Larry</t>
  </si>
  <si>
    <t>Patrick</t>
  </si>
  <si>
    <t>Hallion</t>
  </si>
  <si>
    <t>Christine</t>
  </si>
  <si>
    <t>Stearns</t>
  </si>
  <si>
    <t>Allan</t>
  </si>
  <si>
    <t>Bills</t>
  </si>
  <si>
    <t>Al</t>
  </si>
  <si>
    <t xml:space="preserve">Number of birthdays this month = </t>
  </si>
  <si>
    <t>Beam</t>
  </si>
  <si>
    <t>Chris</t>
  </si>
  <si>
    <t>Victoria Hansen</t>
  </si>
  <si>
    <t>Date of meeting:</t>
  </si>
  <si>
    <t xml:space="preserve">Meeting year: </t>
  </si>
  <si>
    <t>Meeting month:</t>
  </si>
  <si>
    <t>Day of month:</t>
  </si>
  <si>
    <t>Day of meeting:</t>
  </si>
  <si>
    <t>Reservation Data for Title</t>
  </si>
  <si>
    <t>Gramm</t>
  </si>
  <si>
    <t>Hanks</t>
  </si>
  <si>
    <t>George</t>
  </si>
  <si>
    <t>Swanick</t>
  </si>
  <si>
    <t>Eschmann</t>
  </si>
  <si>
    <t>Karl</t>
  </si>
  <si>
    <t>Ryland</t>
  </si>
  <si>
    <t>Mick</t>
  </si>
  <si>
    <t>Ronald</t>
  </si>
  <si>
    <t>Smith</t>
  </si>
  <si>
    <t>Walter</t>
  </si>
  <si>
    <t>Brown</t>
  </si>
  <si>
    <t>Meeting Only</t>
  </si>
  <si>
    <t>Bush</t>
  </si>
  <si>
    <t>Richard</t>
  </si>
  <si>
    <t>Griffith</t>
  </si>
  <si>
    <t>Deborah</t>
  </si>
  <si>
    <t>I'll have the buffet</t>
  </si>
  <si>
    <t>Azar</t>
  </si>
  <si>
    <t>Tom</t>
  </si>
  <si>
    <t>Bartley</t>
  </si>
  <si>
    <t>Loren</t>
  </si>
  <si>
    <t>No</t>
  </si>
  <si>
    <t>Brigman</t>
  </si>
  <si>
    <t>Marvin</t>
  </si>
  <si>
    <t>no</t>
  </si>
  <si>
    <t>BUSH</t>
  </si>
  <si>
    <t>LARRY</t>
  </si>
  <si>
    <t>nO GUESTS</t>
  </si>
  <si>
    <t>Chiccarelli</t>
  </si>
  <si>
    <t>Elvira</t>
  </si>
  <si>
    <t>Not sure. Depends on Colonel's schedule.</t>
  </si>
  <si>
    <t>Yes (1)</t>
  </si>
  <si>
    <t>My wife Charlotte will attend and have the buffet meal</t>
  </si>
  <si>
    <t>Everhart</t>
  </si>
  <si>
    <t>Bert</t>
  </si>
  <si>
    <t>Michael</t>
  </si>
  <si>
    <t>Deborah Griffith, having the buffet</t>
  </si>
  <si>
    <t>Richard Hallion Buffet</t>
  </si>
  <si>
    <t>JENSEN</t>
  </si>
  <si>
    <t>NO</t>
  </si>
  <si>
    <t>Keeler</t>
  </si>
  <si>
    <t>Bill</t>
  </si>
  <si>
    <t>Victoria Hansen, will have the buffet</t>
  </si>
  <si>
    <t>Les</t>
  </si>
  <si>
    <t>mccartney</t>
  </si>
  <si>
    <t>craig</t>
  </si>
  <si>
    <t>Morris</t>
  </si>
  <si>
    <t>Jon</t>
  </si>
  <si>
    <t>David</t>
  </si>
  <si>
    <t>One guest, Carol Swanick, buttet</t>
  </si>
  <si>
    <t>Wambough</t>
  </si>
  <si>
    <t>John and Joanne</t>
  </si>
  <si>
    <t>We are guests of Fran Hendricks [Both having the Buffet]</t>
  </si>
  <si>
    <t>Westenbarger</t>
  </si>
  <si>
    <t xml:space="preserve">Not sure. </t>
  </si>
  <si>
    <t>Charlotte</t>
  </si>
  <si>
    <t>Carol Swanick</t>
  </si>
  <si>
    <t>We are guests of Fran Hendricks</t>
  </si>
  <si>
    <t>Birthdays</t>
  </si>
  <si>
    <t>Hamilton</t>
  </si>
  <si>
    <t>Colton</t>
  </si>
  <si>
    <t>Peterzen</t>
  </si>
  <si>
    <t>Pete</t>
  </si>
  <si>
    <t>Jensen</t>
  </si>
  <si>
    <t>McCartney</t>
  </si>
  <si>
    <t>Craig</t>
  </si>
  <si>
    <t>Drennan</t>
  </si>
  <si>
    <t>Billy</t>
  </si>
  <si>
    <t>Solt</t>
  </si>
  <si>
    <t>Dick</t>
  </si>
  <si>
    <t>Snow</t>
  </si>
  <si>
    <t>Stephen</t>
  </si>
  <si>
    <t>Jeanne</t>
  </si>
  <si>
    <t>Rief</t>
  </si>
  <si>
    <r>
      <t xml:space="preserve">Angelea 
</t>
    </r>
    <r>
      <rPr>
        <b/>
        <sz val="11"/>
        <color rgb="FFFF0000"/>
        <rFont val="Calibri"/>
        <family val="2"/>
        <scheme val="minor"/>
      </rPr>
      <t>Potential New Member?</t>
    </r>
  </si>
  <si>
    <t>Pullen</t>
  </si>
  <si>
    <t>Wayne</t>
  </si>
  <si>
    <t>Shoff</t>
  </si>
  <si>
    <t>Jim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</si>
</sst>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CCCCCC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4" fontId="0" fillId="0" borderId="1" xfId="1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44" fontId="0" fillId="0" borderId="3" xfId="1" applyFont="1" applyBorder="1" applyAlignment="1">
      <alignment horizontal="center"/>
    </xf>
    <xf numFmtId="0" fontId="0" fillId="0" borderId="4" xfId="0" applyBorder="1" applyAlignment="1">
      <alignment horizontal="center"/>
    </xf>
    <xf numFmtId="44" fontId="0" fillId="0" borderId="5" xfId="1" applyFont="1" applyBorder="1"/>
    <xf numFmtId="0" fontId="0" fillId="0" borderId="5" xfId="0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44" fontId="1" fillId="0" borderId="1" xfId="1" quotePrefix="1" applyFont="1" applyBorder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44" fontId="0" fillId="0" borderId="1" xfId="1" applyFont="1" applyBorder="1" applyAlignment="1"/>
    <xf numFmtId="44" fontId="0" fillId="0" borderId="5" xfId="1" applyFont="1" applyBorder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1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1" fillId="0" borderId="1" xfId="0" applyFont="1" applyBorder="1" applyAlignment="1">
      <alignment horizontal="center"/>
    </xf>
    <xf numFmtId="44" fontId="1" fillId="0" borderId="1" xfId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2" fillId="0" borderId="16" xfId="0" applyFont="1" applyBorder="1" applyAlignment="1">
      <alignment wrapText="1"/>
    </xf>
    <xf numFmtId="0" fontId="12" fillId="0" borderId="17" xfId="0" applyFont="1" applyBorder="1" applyAlignment="1">
      <alignment wrapText="1"/>
    </xf>
    <xf numFmtId="0" fontId="12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2" fillId="3" borderId="16" xfId="0" applyFont="1" applyFill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15" fontId="6" fillId="0" borderId="0" xfId="0" quotePrefix="1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77"/>
  <sheetViews>
    <sheetView tabSelected="1" zoomScaleNormal="100" workbookViewId="0">
      <selection activeCell="A3" sqref="A3:XFD3"/>
    </sheetView>
  </sheetViews>
  <sheetFormatPr defaultRowHeight="15" x14ac:dyDescent="0.25"/>
  <cols>
    <col min="1" max="1" width="18.7109375" bestFit="1" customWidth="1"/>
    <col min="2" max="2" width="13.5703125" customWidth="1"/>
    <col min="3" max="3" width="17.7109375" style="9" bestFit="1" customWidth="1"/>
    <col min="4" max="4" width="22.5703125" bestFit="1" customWidth="1"/>
    <col min="5" max="5" width="15.7109375" bestFit="1" customWidth="1"/>
    <col min="6" max="6" width="16.28515625" bestFit="1" customWidth="1"/>
    <col min="8" max="8" width="15.28515625" bestFit="1" customWidth="1"/>
    <col min="10" max="10" width="16.140625" bestFit="1" customWidth="1"/>
    <col min="11" max="12" width="10.5703125" bestFit="1" customWidth="1"/>
  </cols>
  <sheetData>
    <row r="1" spans="1:12" ht="21" x14ac:dyDescent="0.35">
      <c r="A1" s="55" t="str">
        <f>"NWFMOA Lunch Meeting on "&amp;K4&amp;", "&amp;K6&amp;" "&amp;K5&amp;", "&amp;K7</f>
        <v>NWFMOA Lunch Meeting on Thursday, November 2, 2023</v>
      </c>
      <c r="B1" s="55"/>
      <c r="C1" s="55"/>
      <c r="D1" s="55"/>
      <c r="E1" s="55"/>
      <c r="F1" s="55"/>
      <c r="I1" s="13"/>
    </row>
    <row r="2" spans="1:12" ht="18.600000000000001" customHeight="1" x14ac:dyDescent="0.3">
      <c r="A2" s="14" t="s">
        <v>4</v>
      </c>
      <c r="B2" s="14" t="s">
        <v>5</v>
      </c>
      <c r="C2" s="14" t="s">
        <v>6</v>
      </c>
      <c r="D2" s="14" t="s">
        <v>14</v>
      </c>
      <c r="E2" s="14" t="s">
        <v>7</v>
      </c>
      <c r="F2" s="15" t="s">
        <v>8</v>
      </c>
      <c r="J2" s="52" t="s">
        <v>56</v>
      </c>
      <c r="K2" s="52"/>
    </row>
    <row r="3" spans="1:12" ht="18.600000000000001" customHeight="1" x14ac:dyDescent="0.3">
      <c r="A3" s="6" t="s">
        <v>75</v>
      </c>
      <c r="B3" s="6" t="s">
        <v>76</v>
      </c>
      <c r="C3" s="3" t="s">
        <v>18</v>
      </c>
      <c r="D3" s="14"/>
      <c r="E3" s="34">
        <v>1</v>
      </c>
      <c r="F3" s="15"/>
      <c r="J3" s="43" t="s">
        <v>51</v>
      </c>
      <c r="K3" s="44">
        <v>45232</v>
      </c>
      <c r="L3" s="39"/>
    </row>
    <row r="4" spans="1:12" ht="21" x14ac:dyDescent="0.25">
      <c r="A4" s="6" t="s">
        <v>77</v>
      </c>
      <c r="B4" s="6" t="s">
        <v>78</v>
      </c>
      <c r="C4" s="3" t="s">
        <v>18</v>
      </c>
      <c r="D4" s="11"/>
      <c r="E4" s="34">
        <v>1</v>
      </c>
      <c r="F4" s="50" t="s">
        <v>34</v>
      </c>
      <c r="J4" s="45" t="s">
        <v>55</v>
      </c>
      <c r="K4" s="46" t="str">
        <f>TEXT(K3,"dddd")</f>
        <v>Thursday</v>
      </c>
      <c r="L4" s="39"/>
    </row>
    <row r="5" spans="1:12" ht="21" x14ac:dyDescent="0.25">
      <c r="A5" s="6" t="s">
        <v>48</v>
      </c>
      <c r="B5" s="6" t="s">
        <v>49</v>
      </c>
      <c r="C5" s="3" t="s">
        <v>18</v>
      </c>
      <c r="D5" s="11"/>
      <c r="E5" s="34">
        <v>1</v>
      </c>
      <c r="F5" s="50" t="s">
        <v>34</v>
      </c>
      <c r="J5" s="45" t="s">
        <v>54</v>
      </c>
      <c r="K5" s="47" t="str">
        <f>TEXT(K3,"d")</f>
        <v>2</v>
      </c>
      <c r="L5" s="39"/>
    </row>
    <row r="6" spans="1:12" ht="21" x14ac:dyDescent="0.25">
      <c r="A6" s="6" t="s">
        <v>45</v>
      </c>
      <c r="B6" s="6" t="s">
        <v>46</v>
      </c>
      <c r="C6" s="3" t="s">
        <v>18</v>
      </c>
      <c r="D6" s="11"/>
      <c r="E6" s="34">
        <v>1</v>
      </c>
      <c r="F6" s="1"/>
      <c r="J6" s="45" t="s">
        <v>53</v>
      </c>
      <c r="K6" s="46" t="str">
        <f>TEXT(K3,"MMMM")</f>
        <v>November</v>
      </c>
      <c r="L6" s="9"/>
    </row>
    <row r="7" spans="1:12" ht="21" x14ac:dyDescent="0.25">
      <c r="A7" s="6" t="s">
        <v>80</v>
      </c>
      <c r="B7" s="6" t="s">
        <v>81</v>
      </c>
      <c r="C7" s="3" t="s">
        <v>18</v>
      </c>
      <c r="D7" s="11"/>
      <c r="E7" s="34">
        <v>1</v>
      </c>
      <c r="F7" s="1"/>
      <c r="J7" s="45" t="s">
        <v>52</v>
      </c>
      <c r="K7" s="46" t="str">
        <f>TEXT(K3,"yyyy")</f>
        <v>2023</v>
      </c>
      <c r="L7" s="9"/>
    </row>
    <row r="8" spans="1:12" ht="21" x14ac:dyDescent="0.25">
      <c r="A8" s="6" t="s">
        <v>68</v>
      </c>
      <c r="B8" s="6" t="s">
        <v>35</v>
      </c>
      <c r="C8" s="3" t="s">
        <v>69</v>
      </c>
      <c r="D8" s="11"/>
      <c r="E8" s="34">
        <v>1</v>
      </c>
      <c r="F8" s="51"/>
      <c r="J8" s="45" t="s">
        <v>116</v>
      </c>
      <c r="K8" s="46">
        <f>COUNTIF(F2:F45,"Birth Month")</f>
        <v>3</v>
      </c>
      <c r="L8" s="9"/>
    </row>
    <row r="9" spans="1:12" ht="21" x14ac:dyDescent="0.25">
      <c r="A9" s="6" t="s">
        <v>70</v>
      </c>
      <c r="B9" s="6" t="s">
        <v>39</v>
      </c>
      <c r="C9" s="3" t="s">
        <v>18</v>
      </c>
      <c r="D9" s="11"/>
      <c r="E9" s="34">
        <v>1</v>
      </c>
      <c r="F9" s="1"/>
    </row>
    <row r="10" spans="1:12" ht="21" x14ac:dyDescent="0.25">
      <c r="A10" s="6" t="s">
        <v>86</v>
      </c>
      <c r="B10" s="6" t="s">
        <v>87</v>
      </c>
      <c r="C10" s="3" t="s">
        <v>69</v>
      </c>
      <c r="D10" s="11" t="s">
        <v>112</v>
      </c>
      <c r="E10" s="34">
        <v>1</v>
      </c>
      <c r="F10" s="51"/>
    </row>
    <row r="11" spans="1:12" ht="21" x14ac:dyDescent="0.25">
      <c r="A11" s="6" t="s">
        <v>37</v>
      </c>
      <c r="B11" s="6" t="s">
        <v>28</v>
      </c>
      <c r="C11" s="3" t="s">
        <v>18</v>
      </c>
      <c r="D11" s="11" t="s">
        <v>89</v>
      </c>
      <c r="E11" s="34">
        <v>2</v>
      </c>
      <c r="F11" s="1"/>
    </row>
    <row r="12" spans="1:12" ht="21" x14ac:dyDescent="0.25">
      <c r="A12" s="6" t="s">
        <v>118</v>
      </c>
      <c r="B12" s="6" t="s">
        <v>59</v>
      </c>
      <c r="C12" s="3" t="s">
        <v>18</v>
      </c>
      <c r="D12" s="11"/>
      <c r="E12" s="34">
        <v>1</v>
      </c>
      <c r="F12" s="1"/>
    </row>
    <row r="13" spans="1:12" ht="48.75" x14ac:dyDescent="0.25">
      <c r="A13" s="6" t="s">
        <v>124</v>
      </c>
      <c r="B13" s="6" t="s">
        <v>125</v>
      </c>
      <c r="C13" s="3" t="s">
        <v>18</v>
      </c>
      <c r="D13" s="11" t="s">
        <v>132</v>
      </c>
      <c r="E13" s="34">
        <v>2</v>
      </c>
      <c r="F13" s="1"/>
    </row>
    <row r="14" spans="1:12" ht="21" x14ac:dyDescent="0.25">
      <c r="A14" s="6" t="s">
        <v>61</v>
      </c>
      <c r="B14" s="6" t="s">
        <v>62</v>
      </c>
      <c r="C14" s="3" t="s">
        <v>18</v>
      </c>
      <c r="D14" s="11" t="s">
        <v>113</v>
      </c>
      <c r="E14" s="34">
        <v>2</v>
      </c>
      <c r="F14" s="1"/>
    </row>
    <row r="15" spans="1:12" ht="21" x14ac:dyDescent="0.25">
      <c r="A15" s="6" t="s">
        <v>91</v>
      </c>
      <c r="B15" s="6" t="s">
        <v>92</v>
      </c>
      <c r="C15" s="3" t="s">
        <v>18</v>
      </c>
      <c r="D15" s="11"/>
      <c r="E15" s="34">
        <v>1</v>
      </c>
      <c r="F15" s="1"/>
    </row>
    <row r="16" spans="1:12" ht="21" x14ac:dyDescent="0.25">
      <c r="A16" s="6" t="s">
        <v>23</v>
      </c>
      <c r="B16" s="6" t="s">
        <v>24</v>
      </c>
      <c r="C16" s="3" t="s">
        <v>18</v>
      </c>
      <c r="D16" s="11"/>
      <c r="E16" s="34">
        <v>1</v>
      </c>
      <c r="F16" s="1"/>
    </row>
    <row r="17" spans="1:12" ht="21" x14ac:dyDescent="0.25">
      <c r="A17" s="6" t="s">
        <v>57</v>
      </c>
      <c r="B17" s="6" t="s">
        <v>28</v>
      </c>
      <c r="C17" s="3" t="s">
        <v>18</v>
      </c>
      <c r="D17" s="11"/>
      <c r="E17" s="34">
        <v>1</v>
      </c>
      <c r="F17" s="1"/>
      <c r="L17" s="12"/>
    </row>
    <row r="18" spans="1:12" ht="21" x14ac:dyDescent="0.25">
      <c r="A18" s="6" t="s">
        <v>72</v>
      </c>
      <c r="B18" s="6" t="s">
        <v>93</v>
      </c>
      <c r="C18" s="3" t="s">
        <v>18</v>
      </c>
      <c r="D18" s="11" t="s">
        <v>73</v>
      </c>
      <c r="E18" s="34">
        <v>2</v>
      </c>
      <c r="F18" s="1"/>
      <c r="L18" s="12"/>
    </row>
    <row r="19" spans="1:12" ht="21" x14ac:dyDescent="0.25">
      <c r="A19" s="6" t="s">
        <v>41</v>
      </c>
      <c r="B19" s="6" t="s">
        <v>42</v>
      </c>
      <c r="C19" s="3" t="s">
        <v>18</v>
      </c>
      <c r="D19" s="11" t="s">
        <v>71</v>
      </c>
      <c r="E19" s="34">
        <v>2</v>
      </c>
      <c r="F19" s="1"/>
      <c r="L19" s="12"/>
    </row>
    <row r="20" spans="1:12" ht="21" x14ac:dyDescent="0.25">
      <c r="A20" s="6" t="s">
        <v>117</v>
      </c>
      <c r="B20" s="6" t="s">
        <v>65</v>
      </c>
      <c r="C20" s="3" t="s">
        <v>18</v>
      </c>
      <c r="D20" s="11"/>
      <c r="E20" s="34">
        <v>1</v>
      </c>
      <c r="F20" s="1"/>
      <c r="L20" s="12"/>
    </row>
    <row r="21" spans="1:12" ht="21" x14ac:dyDescent="0.25">
      <c r="A21" s="6" t="s">
        <v>58</v>
      </c>
      <c r="B21" s="6" t="s">
        <v>59</v>
      </c>
      <c r="C21" s="3" t="s">
        <v>18</v>
      </c>
      <c r="D21" s="11"/>
      <c r="E21" s="34">
        <v>1</v>
      </c>
      <c r="F21" s="1"/>
      <c r="L21" s="12"/>
    </row>
    <row r="22" spans="1:12" ht="21" x14ac:dyDescent="0.25">
      <c r="A22" s="6" t="s">
        <v>2</v>
      </c>
      <c r="B22" s="6" t="s">
        <v>3</v>
      </c>
      <c r="C22" s="3" t="s">
        <v>18</v>
      </c>
      <c r="D22" s="11"/>
      <c r="E22" s="34">
        <v>1</v>
      </c>
      <c r="F22" s="1"/>
      <c r="L22" s="12"/>
    </row>
    <row r="23" spans="1:12" ht="21" x14ac:dyDescent="0.25">
      <c r="A23" s="6" t="s">
        <v>26</v>
      </c>
      <c r="B23" s="6" t="s">
        <v>27</v>
      </c>
      <c r="C23" s="3" t="s">
        <v>18</v>
      </c>
      <c r="D23" s="11"/>
      <c r="E23" s="34">
        <v>1</v>
      </c>
      <c r="F23" s="1"/>
      <c r="L23" s="12"/>
    </row>
    <row r="24" spans="1:12" ht="21" x14ac:dyDescent="0.25">
      <c r="A24" s="6" t="s">
        <v>121</v>
      </c>
      <c r="B24" s="6" t="s">
        <v>36</v>
      </c>
      <c r="C24" s="3" t="s">
        <v>18</v>
      </c>
      <c r="D24" s="11"/>
      <c r="E24" s="34">
        <v>1</v>
      </c>
      <c r="F24" s="50" t="s">
        <v>34</v>
      </c>
      <c r="J24" s="42"/>
      <c r="K24" s="42"/>
    </row>
    <row r="25" spans="1:12" ht="21" x14ac:dyDescent="0.25">
      <c r="A25" s="6" t="s">
        <v>29</v>
      </c>
      <c r="B25" s="6" t="s">
        <v>40</v>
      </c>
      <c r="C25" s="3" t="s">
        <v>18</v>
      </c>
      <c r="D25" s="11" t="s">
        <v>31</v>
      </c>
      <c r="E25" s="34">
        <v>2</v>
      </c>
      <c r="F25" s="1"/>
      <c r="J25" s="42"/>
      <c r="K25" s="42"/>
    </row>
    <row r="26" spans="1:12" ht="21" x14ac:dyDescent="0.25">
      <c r="A26" s="6" t="s">
        <v>98</v>
      </c>
      <c r="B26" s="6" t="s">
        <v>99</v>
      </c>
      <c r="C26" s="3" t="s">
        <v>18</v>
      </c>
      <c r="D26" s="11"/>
      <c r="E26" s="34">
        <v>1</v>
      </c>
      <c r="F26" s="1"/>
      <c r="J26" s="42"/>
      <c r="K26" s="42"/>
    </row>
    <row r="27" spans="1:12" ht="21" x14ac:dyDescent="0.25">
      <c r="A27" s="6" t="s">
        <v>32</v>
      </c>
      <c r="B27" s="6" t="s">
        <v>33</v>
      </c>
      <c r="C27" s="3" t="s">
        <v>18</v>
      </c>
      <c r="D27" s="11" t="s">
        <v>50</v>
      </c>
      <c r="E27" s="34">
        <v>2</v>
      </c>
      <c r="F27" s="1"/>
      <c r="K27" s="12"/>
      <c r="L27" s="12"/>
    </row>
    <row r="28" spans="1:12" ht="21" x14ac:dyDescent="0.25">
      <c r="A28" s="6" t="s">
        <v>22</v>
      </c>
      <c r="B28" s="6" t="s">
        <v>101</v>
      </c>
      <c r="C28" s="3" t="s">
        <v>18</v>
      </c>
      <c r="D28" s="11"/>
      <c r="E28" s="34">
        <v>1</v>
      </c>
      <c r="F28" s="1"/>
      <c r="K28" s="12"/>
      <c r="L28" s="12"/>
    </row>
    <row r="29" spans="1:12" ht="21" x14ac:dyDescent="0.25">
      <c r="A29" s="6" t="s">
        <v>122</v>
      </c>
      <c r="B29" s="6" t="s">
        <v>123</v>
      </c>
      <c r="C29" s="3" t="s">
        <v>18</v>
      </c>
      <c r="D29" s="11"/>
      <c r="E29" s="34">
        <v>1</v>
      </c>
      <c r="F29" s="1"/>
      <c r="K29" s="12"/>
      <c r="L29" s="12"/>
    </row>
    <row r="30" spans="1:12" ht="21" x14ac:dyDescent="0.25">
      <c r="A30" s="6" t="s">
        <v>104</v>
      </c>
      <c r="B30" s="6" t="s">
        <v>105</v>
      </c>
      <c r="C30" s="3" t="s">
        <v>18</v>
      </c>
      <c r="D30" s="11"/>
      <c r="E30" s="34">
        <v>1</v>
      </c>
      <c r="F30" s="1"/>
      <c r="K30" s="12"/>
      <c r="L30" s="12"/>
    </row>
    <row r="31" spans="1:12" ht="21" x14ac:dyDescent="0.25">
      <c r="A31" s="6" t="s">
        <v>119</v>
      </c>
      <c r="B31" s="6" t="s">
        <v>120</v>
      </c>
      <c r="C31" s="3" t="s">
        <v>18</v>
      </c>
      <c r="D31" s="11"/>
      <c r="E31" s="34">
        <v>1</v>
      </c>
      <c r="F31" s="1"/>
      <c r="K31" s="12"/>
      <c r="L31" s="12"/>
    </row>
    <row r="32" spans="1:12" ht="21" x14ac:dyDescent="0.25">
      <c r="A32" s="6" t="s">
        <v>133</v>
      </c>
      <c r="B32" s="6" t="s">
        <v>134</v>
      </c>
      <c r="C32" s="3" t="s">
        <v>18</v>
      </c>
      <c r="D32" s="11"/>
      <c r="E32" s="34">
        <v>1</v>
      </c>
      <c r="F32" s="1"/>
      <c r="K32" s="12"/>
      <c r="L32" s="12"/>
    </row>
    <row r="33" spans="1:12" ht="21" x14ac:dyDescent="0.25">
      <c r="A33" s="6" t="s">
        <v>131</v>
      </c>
      <c r="B33" s="6" t="s">
        <v>130</v>
      </c>
      <c r="C33" s="3" t="s">
        <v>18</v>
      </c>
      <c r="D33" s="11"/>
      <c r="E33" s="34">
        <v>1</v>
      </c>
      <c r="F33" s="1"/>
      <c r="K33" s="12"/>
      <c r="L33" s="12"/>
    </row>
    <row r="34" spans="1:12" ht="21" x14ac:dyDescent="0.25">
      <c r="A34" s="6" t="s">
        <v>63</v>
      </c>
      <c r="B34" s="6" t="s">
        <v>64</v>
      </c>
      <c r="C34" s="3" t="s">
        <v>18</v>
      </c>
      <c r="D34" s="11"/>
      <c r="E34" s="34">
        <v>1</v>
      </c>
      <c r="F34" s="1"/>
      <c r="K34" s="12"/>
      <c r="L34" s="12"/>
    </row>
    <row r="35" spans="1:12" ht="21" x14ac:dyDescent="0.25">
      <c r="A35" s="6" t="s">
        <v>135</v>
      </c>
      <c r="B35" s="6" t="s">
        <v>136</v>
      </c>
      <c r="C35" s="3" t="s">
        <v>18</v>
      </c>
      <c r="D35" s="11"/>
      <c r="E35" s="34">
        <v>1</v>
      </c>
      <c r="F35" s="1"/>
      <c r="K35" s="12"/>
      <c r="L35" s="12"/>
    </row>
    <row r="36" spans="1:12" ht="21" x14ac:dyDescent="0.25">
      <c r="A36" s="6" t="s">
        <v>66</v>
      </c>
      <c r="B36" s="6" t="s">
        <v>67</v>
      </c>
      <c r="C36" s="3" t="s">
        <v>18</v>
      </c>
      <c r="D36" s="11"/>
      <c r="E36" s="34">
        <v>1</v>
      </c>
      <c r="F36" s="1"/>
      <c r="K36" s="12"/>
      <c r="L36" s="12"/>
    </row>
    <row r="37" spans="1:12" ht="21" x14ac:dyDescent="0.25">
      <c r="A37" s="6" t="s">
        <v>128</v>
      </c>
      <c r="B37" s="6" t="s">
        <v>129</v>
      </c>
      <c r="C37" s="3" t="s">
        <v>18</v>
      </c>
      <c r="D37" s="11"/>
      <c r="E37" s="34">
        <v>1</v>
      </c>
      <c r="F37" s="1"/>
      <c r="K37" s="12"/>
      <c r="L37" s="12"/>
    </row>
    <row r="38" spans="1:12" ht="21" x14ac:dyDescent="0.25">
      <c r="A38" s="6" t="s">
        <v>126</v>
      </c>
      <c r="B38" s="6" t="s">
        <v>127</v>
      </c>
      <c r="C38" s="3" t="s">
        <v>18</v>
      </c>
      <c r="D38" s="11"/>
      <c r="E38" s="34">
        <v>1</v>
      </c>
      <c r="F38" s="1"/>
      <c r="K38" s="12"/>
      <c r="L38" s="12"/>
    </row>
    <row r="39" spans="1:12" ht="21" x14ac:dyDescent="0.25">
      <c r="A39" s="6" t="s">
        <v>43</v>
      </c>
      <c r="B39" s="6" t="s">
        <v>44</v>
      </c>
      <c r="C39" s="3" t="s">
        <v>18</v>
      </c>
      <c r="D39" s="11"/>
      <c r="E39" s="34">
        <v>1</v>
      </c>
      <c r="F39" s="1"/>
      <c r="K39" s="12"/>
      <c r="L39" s="12"/>
    </row>
    <row r="40" spans="1:12" ht="21" x14ac:dyDescent="0.25">
      <c r="A40" s="6" t="s">
        <v>60</v>
      </c>
      <c r="B40" s="6" t="s">
        <v>106</v>
      </c>
      <c r="C40" s="3" t="s">
        <v>18</v>
      </c>
      <c r="D40" s="11" t="s">
        <v>114</v>
      </c>
      <c r="E40" s="34">
        <v>2</v>
      </c>
      <c r="F40" s="1"/>
      <c r="K40" s="12"/>
      <c r="L40" s="12"/>
    </row>
    <row r="41" spans="1:12" ht="21" x14ac:dyDescent="0.25">
      <c r="A41" s="6" t="s">
        <v>38</v>
      </c>
      <c r="B41" s="6" t="s">
        <v>39</v>
      </c>
      <c r="C41" s="3" t="s">
        <v>18</v>
      </c>
      <c r="D41" s="11"/>
      <c r="E41" s="34">
        <v>1</v>
      </c>
      <c r="F41" s="1"/>
      <c r="K41" s="12"/>
      <c r="L41" s="12"/>
    </row>
    <row r="42" spans="1:12" ht="42" x14ac:dyDescent="0.25">
      <c r="A42" s="6" t="s">
        <v>108</v>
      </c>
      <c r="B42" s="49" t="s">
        <v>109</v>
      </c>
      <c r="C42" s="3" t="s">
        <v>18</v>
      </c>
      <c r="D42" s="11" t="s">
        <v>115</v>
      </c>
      <c r="E42" s="34">
        <v>2</v>
      </c>
      <c r="F42" s="1"/>
      <c r="K42" s="12"/>
      <c r="L42" s="12"/>
    </row>
    <row r="43" spans="1:12" ht="21" x14ac:dyDescent="0.25">
      <c r="A43" s="6" t="s">
        <v>111</v>
      </c>
      <c r="B43" s="6" t="s">
        <v>65</v>
      </c>
      <c r="C43" s="3" t="s">
        <v>69</v>
      </c>
      <c r="D43" s="11"/>
      <c r="E43" s="34">
        <v>1</v>
      </c>
      <c r="F43" s="51"/>
      <c r="K43" s="12"/>
      <c r="L43" s="12"/>
    </row>
    <row r="44" spans="1:12" ht="21" x14ac:dyDescent="0.25">
      <c r="A44" s="6" t="s">
        <v>0</v>
      </c>
      <c r="B44" s="6" t="s">
        <v>1</v>
      </c>
      <c r="C44" s="3" t="s">
        <v>18</v>
      </c>
      <c r="D44" s="11"/>
      <c r="E44" s="34">
        <v>1</v>
      </c>
      <c r="F44" s="1"/>
      <c r="K44" s="12"/>
      <c r="L44" s="12"/>
    </row>
    <row r="45" spans="1:12" ht="21" x14ac:dyDescent="0.25">
      <c r="A45" s="6"/>
      <c r="B45" s="6"/>
      <c r="C45" s="3"/>
      <c r="D45" s="26"/>
      <c r="E45" s="34"/>
      <c r="F45" s="1"/>
    </row>
    <row r="46" spans="1:12" ht="21" x14ac:dyDescent="0.25">
      <c r="A46" s="29"/>
      <c r="B46" s="29"/>
      <c r="C46" s="63" t="s">
        <v>47</v>
      </c>
      <c r="D46" s="63"/>
      <c r="E46" s="63"/>
      <c r="F46" s="34">
        <f>COUNTIF(F2:F45,"Birth Month")</f>
        <v>3</v>
      </c>
    </row>
    <row r="47" spans="1:12" ht="21" x14ac:dyDescent="0.25">
      <c r="A47" s="29"/>
      <c r="B47" s="29"/>
      <c r="C47" s="30"/>
      <c r="D47" s="31"/>
      <c r="E47" s="32"/>
    </row>
    <row r="48" spans="1:12" ht="18.75" x14ac:dyDescent="0.3">
      <c r="A48" s="56" t="s">
        <v>17</v>
      </c>
      <c r="B48" s="56"/>
      <c r="C48" s="56"/>
      <c r="D48" s="56"/>
      <c r="E48" s="56"/>
      <c r="F48" s="56"/>
    </row>
    <row r="49" spans="1:6" ht="18.75" x14ac:dyDescent="0.3">
      <c r="A49" s="37" t="s">
        <v>4</v>
      </c>
      <c r="B49" s="37" t="s">
        <v>5</v>
      </c>
      <c r="C49" s="37" t="s">
        <v>6</v>
      </c>
      <c r="D49" s="37" t="s">
        <v>14</v>
      </c>
      <c r="E49" s="37" t="s">
        <v>7</v>
      </c>
      <c r="F49" s="15" t="s">
        <v>8</v>
      </c>
    </row>
    <row r="50" spans="1:6" ht="18.75" x14ac:dyDescent="0.3">
      <c r="A50" s="36"/>
      <c r="B50" s="36"/>
      <c r="C50" s="35"/>
      <c r="D50" s="36"/>
      <c r="E50" s="36"/>
      <c r="F50" s="36"/>
    </row>
    <row r="51" spans="1:6" ht="18.75" x14ac:dyDescent="0.3">
      <c r="A51" s="36"/>
      <c r="B51" s="36"/>
      <c r="C51" s="35"/>
      <c r="D51" s="36"/>
      <c r="E51" s="36"/>
      <c r="F51" s="36"/>
    </row>
    <row r="52" spans="1:6" ht="18.75" x14ac:dyDescent="0.3">
      <c r="A52" s="36"/>
      <c r="B52" s="36"/>
      <c r="C52" s="35"/>
      <c r="D52" s="36"/>
      <c r="E52" s="36"/>
      <c r="F52" s="36"/>
    </row>
    <row r="53" spans="1:6" ht="21" x14ac:dyDescent="0.35">
      <c r="A53" s="57" t="s">
        <v>9</v>
      </c>
      <c r="B53" s="58"/>
      <c r="C53" s="58"/>
      <c r="D53" s="58"/>
      <c r="E53" s="58"/>
      <c r="F53" s="59"/>
    </row>
    <row r="54" spans="1:6" ht="21" x14ac:dyDescent="0.35">
      <c r="A54" s="60" t="s">
        <v>25</v>
      </c>
      <c r="B54" s="54" t="s">
        <v>12</v>
      </c>
      <c r="C54" s="54"/>
      <c r="D54" s="5">
        <f>SUMIF(C1:C46,"Meal",E1:E46)</f>
        <v>48</v>
      </c>
      <c r="E54" s="38" t="str">
        <f>"@ "&amp;"$16.00"</f>
        <v>@ $16.00</v>
      </c>
      <c r="F54" s="8">
        <f>+D54*16</f>
        <v>768</v>
      </c>
    </row>
    <row r="55" spans="1:6" ht="21" x14ac:dyDescent="0.35">
      <c r="A55" s="61"/>
      <c r="B55" s="54" t="s">
        <v>11</v>
      </c>
      <c r="C55" s="54"/>
      <c r="D55" s="33"/>
      <c r="E55" s="38" t="str">
        <f>"@ "&amp;"$16.00"</f>
        <v>@ $16.00</v>
      </c>
      <c r="F55" s="4"/>
    </row>
    <row r="56" spans="1:6" ht="21" x14ac:dyDescent="0.35">
      <c r="A56" s="61"/>
      <c r="B56" s="54" t="s">
        <v>10</v>
      </c>
      <c r="C56" s="54"/>
      <c r="D56" s="5">
        <f>COUNTIF(C2:C45,"Meeting Only")</f>
        <v>3</v>
      </c>
      <c r="E56" s="38" t="str">
        <f>"@ "&amp;"$  0.00"</f>
        <v>@ $  0.00</v>
      </c>
      <c r="F56" s="25" t="s">
        <v>19</v>
      </c>
    </row>
    <row r="57" spans="1:6" ht="21" x14ac:dyDescent="0.35">
      <c r="A57" s="62"/>
      <c r="B57" s="54" t="s">
        <v>13</v>
      </c>
      <c r="C57" s="54"/>
      <c r="D57" s="4"/>
      <c r="E57" s="38" t="str">
        <f>"@ "&amp;"$16.00"</f>
        <v>@ $16.00</v>
      </c>
      <c r="F57" s="8"/>
    </row>
    <row r="58" spans="1:6" x14ac:dyDescent="0.25">
      <c r="A58" s="2"/>
    </row>
    <row r="59" spans="1:6" ht="19.5" thickBot="1" x14ac:dyDescent="0.35">
      <c r="A59" s="53" t="s">
        <v>21</v>
      </c>
      <c r="B59" s="53"/>
      <c r="C59" s="53"/>
      <c r="D59" s="53"/>
      <c r="E59" s="53"/>
      <c r="F59" s="53"/>
    </row>
    <row r="60" spans="1:6" x14ac:dyDescent="0.25">
      <c r="A60" s="22" t="s">
        <v>16</v>
      </c>
      <c r="B60" s="23" t="s">
        <v>15</v>
      </c>
      <c r="C60" s="23" t="s">
        <v>16</v>
      </c>
      <c r="D60" s="23" t="s">
        <v>15</v>
      </c>
      <c r="E60" s="23" t="s">
        <v>16</v>
      </c>
      <c r="F60" s="24" t="s">
        <v>15</v>
      </c>
    </row>
    <row r="61" spans="1:6" x14ac:dyDescent="0.25">
      <c r="A61" s="16">
        <f>+D54-10</f>
        <v>38</v>
      </c>
      <c r="B61" s="7">
        <f>+A61*16</f>
        <v>608</v>
      </c>
      <c r="C61" s="10">
        <f>+A67+1</f>
        <v>45</v>
      </c>
      <c r="D61" s="27">
        <f>+C61*16</f>
        <v>720</v>
      </c>
      <c r="E61" s="10">
        <f>+C67+1</f>
        <v>52</v>
      </c>
      <c r="F61" s="17">
        <f>+E61*16</f>
        <v>832</v>
      </c>
    </row>
    <row r="62" spans="1:6" x14ac:dyDescent="0.25">
      <c r="A62" s="16">
        <f>+A61+1</f>
        <v>39</v>
      </c>
      <c r="B62" s="7">
        <f t="shared" ref="B62:B67" si="0">+A62*16</f>
        <v>624</v>
      </c>
      <c r="C62" s="10">
        <f>+C61+1</f>
        <v>46</v>
      </c>
      <c r="D62" s="27">
        <f t="shared" ref="D62:D67" si="1">+C62*16</f>
        <v>736</v>
      </c>
      <c r="E62" s="10">
        <f>+E61+1</f>
        <v>53</v>
      </c>
      <c r="F62" s="17">
        <f t="shared" ref="F62:F67" si="2">+E62*16</f>
        <v>848</v>
      </c>
    </row>
    <row r="63" spans="1:6" x14ac:dyDescent="0.25">
      <c r="A63" s="16">
        <f t="shared" ref="A63:A65" si="3">+A62+1</f>
        <v>40</v>
      </c>
      <c r="B63" s="7">
        <f t="shared" si="0"/>
        <v>640</v>
      </c>
      <c r="C63" s="10">
        <f t="shared" ref="C63:C65" si="4">+C62+1</f>
        <v>47</v>
      </c>
      <c r="D63" s="27">
        <f t="shared" si="1"/>
        <v>752</v>
      </c>
      <c r="E63" s="10">
        <f t="shared" ref="E63:E65" si="5">+E62+1</f>
        <v>54</v>
      </c>
      <c r="F63" s="17">
        <f t="shared" si="2"/>
        <v>864</v>
      </c>
    </row>
    <row r="64" spans="1:6" x14ac:dyDescent="0.25">
      <c r="A64" s="16">
        <f t="shared" si="3"/>
        <v>41</v>
      </c>
      <c r="B64" s="7">
        <f t="shared" si="0"/>
        <v>656</v>
      </c>
      <c r="C64" s="10">
        <f t="shared" si="4"/>
        <v>48</v>
      </c>
      <c r="D64" s="27">
        <f t="shared" si="1"/>
        <v>768</v>
      </c>
      <c r="E64" s="10">
        <f t="shared" si="5"/>
        <v>55</v>
      </c>
      <c r="F64" s="17">
        <f t="shared" si="2"/>
        <v>880</v>
      </c>
    </row>
    <row r="65" spans="1:6" x14ac:dyDescent="0.25">
      <c r="A65" s="16">
        <f t="shared" si="3"/>
        <v>42</v>
      </c>
      <c r="B65" s="7">
        <f t="shared" si="0"/>
        <v>672</v>
      </c>
      <c r="C65" s="10">
        <f t="shared" si="4"/>
        <v>49</v>
      </c>
      <c r="D65" s="27">
        <f t="shared" si="1"/>
        <v>784</v>
      </c>
      <c r="E65" s="10">
        <f t="shared" si="5"/>
        <v>56</v>
      </c>
      <c r="F65" s="17">
        <f t="shared" si="2"/>
        <v>896</v>
      </c>
    </row>
    <row r="66" spans="1:6" x14ac:dyDescent="0.25">
      <c r="A66" s="16">
        <f>+A65+1</f>
        <v>43</v>
      </c>
      <c r="B66" s="7">
        <f t="shared" si="0"/>
        <v>688</v>
      </c>
      <c r="C66" s="10">
        <f>+C65+1</f>
        <v>50</v>
      </c>
      <c r="D66" s="27">
        <f t="shared" si="1"/>
        <v>800</v>
      </c>
      <c r="E66" s="10">
        <f>+E65+1</f>
        <v>57</v>
      </c>
      <c r="F66" s="17">
        <f t="shared" si="2"/>
        <v>912</v>
      </c>
    </row>
    <row r="67" spans="1:6" ht="15.75" thickBot="1" x14ac:dyDescent="0.3">
      <c r="A67" s="18">
        <f>+A66+1</f>
        <v>44</v>
      </c>
      <c r="B67" s="19">
        <f t="shared" si="0"/>
        <v>704</v>
      </c>
      <c r="C67" s="20">
        <f>+C66+1</f>
        <v>51</v>
      </c>
      <c r="D67" s="28">
        <f t="shared" si="1"/>
        <v>816</v>
      </c>
      <c r="E67" s="20">
        <f>+E66+1</f>
        <v>58</v>
      </c>
      <c r="F67" s="21">
        <f t="shared" si="2"/>
        <v>928</v>
      </c>
    </row>
    <row r="69" spans="1:6" ht="19.5" thickBot="1" x14ac:dyDescent="0.35">
      <c r="A69" s="53" t="s">
        <v>20</v>
      </c>
      <c r="B69" s="53"/>
      <c r="C69" s="53"/>
      <c r="D69" s="53"/>
      <c r="E69" s="53"/>
      <c r="F69" s="53"/>
    </row>
    <row r="70" spans="1:6" x14ac:dyDescent="0.25">
      <c r="A70" s="22" t="s">
        <v>16</v>
      </c>
      <c r="B70" s="23" t="s">
        <v>15</v>
      </c>
      <c r="C70" s="23" t="s">
        <v>16</v>
      </c>
      <c r="D70" s="23" t="s">
        <v>15</v>
      </c>
      <c r="E70" s="23" t="s">
        <v>16</v>
      </c>
      <c r="F70" s="24" t="s">
        <v>15</v>
      </c>
    </row>
    <row r="71" spans="1:6" x14ac:dyDescent="0.25">
      <c r="A71" s="16">
        <f>+D54-10</f>
        <v>38</v>
      </c>
      <c r="B71" s="7">
        <f>+A71*14.5</f>
        <v>551</v>
      </c>
      <c r="C71" s="10">
        <f>+A77+1</f>
        <v>45</v>
      </c>
      <c r="D71" s="7">
        <f>+C71*14.5</f>
        <v>652.5</v>
      </c>
      <c r="E71" s="10">
        <f>+C77+1</f>
        <v>52</v>
      </c>
      <c r="F71" s="17">
        <f>+E71*14.5</f>
        <v>754</v>
      </c>
    </row>
    <row r="72" spans="1:6" x14ac:dyDescent="0.25">
      <c r="A72" s="16">
        <f>+A71+1</f>
        <v>39</v>
      </c>
      <c r="B72" s="7">
        <f t="shared" ref="B72:B77" si="6">+A72*14.5</f>
        <v>565.5</v>
      </c>
      <c r="C72" s="10">
        <f>+C71+1</f>
        <v>46</v>
      </c>
      <c r="D72" s="7">
        <f t="shared" ref="D72:D77" si="7">+C72*14.5</f>
        <v>667</v>
      </c>
      <c r="E72" s="10">
        <f>+E71+1</f>
        <v>53</v>
      </c>
      <c r="F72" s="17">
        <f t="shared" ref="F72:F77" si="8">+E72*14.5</f>
        <v>768.5</v>
      </c>
    </row>
    <row r="73" spans="1:6" x14ac:dyDescent="0.25">
      <c r="A73" s="16">
        <f t="shared" ref="A73:A75" si="9">+A72+1</f>
        <v>40</v>
      </c>
      <c r="B73" s="7">
        <f t="shared" si="6"/>
        <v>580</v>
      </c>
      <c r="C73" s="10">
        <f t="shared" ref="C73:C75" si="10">+C72+1</f>
        <v>47</v>
      </c>
      <c r="D73" s="7">
        <f t="shared" si="7"/>
        <v>681.5</v>
      </c>
      <c r="E73" s="10">
        <f t="shared" ref="E73:E75" si="11">+E72+1</f>
        <v>54</v>
      </c>
      <c r="F73" s="17">
        <f t="shared" si="8"/>
        <v>783</v>
      </c>
    </row>
    <row r="74" spans="1:6" x14ac:dyDescent="0.25">
      <c r="A74" s="16">
        <f t="shared" si="9"/>
        <v>41</v>
      </c>
      <c r="B74" s="7">
        <f t="shared" si="6"/>
        <v>594.5</v>
      </c>
      <c r="C74" s="10">
        <f t="shared" si="10"/>
        <v>48</v>
      </c>
      <c r="D74" s="7">
        <f t="shared" si="7"/>
        <v>696</v>
      </c>
      <c r="E74" s="10">
        <f t="shared" si="11"/>
        <v>55</v>
      </c>
      <c r="F74" s="17">
        <f t="shared" si="8"/>
        <v>797.5</v>
      </c>
    </row>
    <row r="75" spans="1:6" x14ac:dyDescent="0.25">
      <c r="A75" s="16">
        <f t="shared" si="9"/>
        <v>42</v>
      </c>
      <c r="B75" s="7">
        <f t="shared" si="6"/>
        <v>609</v>
      </c>
      <c r="C75" s="10">
        <f t="shared" si="10"/>
        <v>49</v>
      </c>
      <c r="D75" s="7">
        <f t="shared" si="7"/>
        <v>710.5</v>
      </c>
      <c r="E75" s="10">
        <f t="shared" si="11"/>
        <v>56</v>
      </c>
      <c r="F75" s="17">
        <f t="shared" si="8"/>
        <v>812</v>
      </c>
    </row>
    <row r="76" spans="1:6" x14ac:dyDescent="0.25">
      <c r="A76" s="16">
        <f>+A75+1</f>
        <v>43</v>
      </c>
      <c r="B76" s="7">
        <f t="shared" si="6"/>
        <v>623.5</v>
      </c>
      <c r="C76" s="10">
        <f>+C75+1</f>
        <v>50</v>
      </c>
      <c r="D76" s="7">
        <f t="shared" si="7"/>
        <v>725</v>
      </c>
      <c r="E76" s="10">
        <f>+E75+1</f>
        <v>57</v>
      </c>
      <c r="F76" s="17">
        <f t="shared" si="8"/>
        <v>826.5</v>
      </c>
    </row>
    <row r="77" spans="1:6" ht="15.75" thickBot="1" x14ac:dyDescent="0.3">
      <c r="A77" s="18">
        <f>+A76+1</f>
        <v>44</v>
      </c>
      <c r="B77" s="19">
        <f t="shared" si="6"/>
        <v>638</v>
      </c>
      <c r="C77" s="20">
        <f>+C76+1</f>
        <v>51</v>
      </c>
      <c r="D77" s="19">
        <f t="shared" si="7"/>
        <v>739.5</v>
      </c>
      <c r="E77" s="20">
        <f>+E76+1</f>
        <v>58</v>
      </c>
      <c r="F77" s="21">
        <f t="shared" si="8"/>
        <v>841</v>
      </c>
    </row>
  </sheetData>
  <autoFilter ref="A2:F44" xr:uid="{DB254B10-4413-43EB-8853-D861DB0B9014}"/>
  <sortState xmlns:xlrd2="http://schemas.microsoft.com/office/spreadsheetml/2017/richdata2" ref="A4:E44">
    <sortCondition ref="A4:A44"/>
  </sortState>
  <mergeCells count="12">
    <mergeCell ref="A1:F1"/>
    <mergeCell ref="A48:F48"/>
    <mergeCell ref="A53:F53"/>
    <mergeCell ref="B55:C55"/>
    <mergeCell ref="B54:C54"/>
    <mergeCell ref="A54:A57"/>
    <mergeCell ref="C46:E46"/>
    <mergeCell ref="J2:K2"/>
    <mergeCell ref="A69:F69"/>
    <mergeCell ref="A59:F59"/>
    <mergeCell ref="B56:C56"/>
    <mergeCell ref="B57:C57"/>
  </mergeCells>
  <pageMargins left="0.5" right="0.5" top="0.5" bottom="0.5" header="0.3" footer="0.3"/>
  <pageSetup scale="91" fitToHeight="0" orientation="portrait" horizontalDpi="4294967292" verticalDpi="4294967293" r:id="rId1"/>
  <ignoredErrors>
    <ignoredError sqref="B62:B64 B65:B67 D61:D67 C61:C67 E61:E67 B72:B77 D71:D77 C71:C77 E71:E77 E56" formula="1"/>
    <ignoredError sqref="F5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E34"/>
  <sheetViews>
    <sheetView zoomScaleNormal="100" workbookViewId="0">
      <selection sqref="A1:E34"/>
    </sheetView>
  </sheetViews>
  <sheetFormatPr defaultRowHeight="15" x14ac:dyDescent="0.25"/>
  <sheetData>
    <row r="1" spans="1:5" ht="15.75" thickBot="1" x14ac:dyDescent="0.3">
      <c r="A1" s="41" t="s">
        <v>30</v>
      </c>
      <c r="B1" s="41" t="s">
        <v>28</v>
      </c>
      <c r="C1" t="s">
        <v>74</v>
      </c>
      <c r="E1">
        <v>1</v>
      </c>
    </row>
    <row r="2" spans="1:5" ht="15.75" thickBot="1" x14ac:dyDescent="0.3">
      <c r="A2" s="40" t="s">
        <v>75</v>
      </c>
      <c r="B2" s="40" t="s">
        <v>76</v>
      </c>
      <c r="C2" t="s">
        <v>74</v>
      </c>
      <c r="E2">
        <v>1</v>
      </c>
    </row>
    <row r="3" spans="1:5" ht="15.75" thickBot="1" x14ac:dyDescent="0.3">
      <c r="A3" s="48" t="s">
        <v>77</v>
      </c>
      <c r="B3" s="40" t="s">
        <v>78</v>
      </c>
      <c r="C3" t="s">
        <v>74</v>
      </c>
      <c r="D3" t="s">
        <v>79</v>
      </c>
      <c r="E3">
        <v>1</v>
      </c>
    </row>
    <row r="4" spans="1:5" ht="15.75" thickBot="1" x14ac:dyDescent="0.3">
      <c r="A4" s="48" t="s">
        <v>48</v>
      </c>
      <c r="B4" s="40" t="s">
        <v>49</v>
      </c>
      <c r="C4" t="s">
        <v>74</v>
      </c>
      <c r="D4" t="s">
        <v>79</v>
      </c>
      <c r="E4">
        <v>1</v>
      </c>
    </row>
    <row r="5" spans="1:5" ht="15.75" thickBot="1" x14ac:dyDescent="0.3">
      <c r="A5" s="40" t="s">
        <v>45</v>
      </c>
      <c r="B5" s="40" t="s">
        <v>46</v>
      </c>
      <c r="C5" t="s">
        <v>74</v>
      </c>
      <c r="D5" t="s">
        <v>79</v>
      </c>
      <c r="E5">
        <v>1</v>
      </c>
    </row>
    <row r="6" spans="1:5" ht="15.75" thickBot="1" x14ac:dyDescent="0.3">
      <c r="A6" s="40" t="s">
        <v>80</v>
      </c>
      <c r="B6" s="40" t="s">
        <v>81</v>
      </c>
      <c r="C6" t="s">
        <v>74</v>
      </c>
      <c r="D6" t="s">
        <v>79</v>
      </c>
      <c r="E6">
        <v>1</v>
      </c>
    </row>
    <row r="7" spans="1:5" ht="15.75" thickBot="1" x14ac:dyDescent="0.3">
      <c r="A7" s="40" t="s">
        <v>68</v>
      </c>
      <c r="B7" s="40" t="s">
        <v>35</v>
      </c>
      <c r="C7" t="s">
        <v>74</v>
      </c>
      <c r="D7" t="s">
        <v>82</v>
      </c>
      <c r="E7">
        <v>1</v>
      </c>
    </row>
    <row r="8" spans="1:5" ht="15.75" thickBot="1" x14ac:dyDescent="0.3">
      <c r="A8" s="40" t="s">
        <v>83</v>
      </c>
      <c r="B8" s="40" t="s">
        <v>84</v>
      </c>
      <c r="C8" t="s">
        <v>74</v>
      </c>
      <c r="D8" t="s">
        <v>85</v>
      </c>
      <c r="E8">
        <v>1</v>
      </c>
    </row>
    <row r="9" spans="1:5" ht="27" thickBot="1" x14ac:dyDescent="0.3">
      <c r="A9" s="40" t="s">
        <v>86</v>
      </c>
      <c r="B9" s="40" t="s">
        <v>87</v>
      </c>
      <c r="C9" t="s">
        <v>69</v>
      </c>
      <c r="D9" t="s">
        <v>88</v>
      </c>
      <c r="E9">
        <v>1</v>
      </c>
    </row>
    <row r="10" spans="1:5" ht="15.75" thickBot="1" x14ac:dyDescent="0.3">
      <c r="A10" s="40" t="s">
        <v>37</v>
      </c>
      <c r="B10" s="40" t="s">
        <v>28</v>
      </c>
      <c r="C10" t="s">
        <v>74</v>
      </c>
      <c r="D10" t="s">
        <v>89</v>
      </c>
      <c r="E10">
        <v>1</v>
      </c>
    </row>
    <row r="11" spans="1:5" ht="27" thickBot="1" x14ac:dyDescent="0.3">
      <c r="A11" s="40" t="s">
        <v>61</v>
      </c>
      <c r="B11" s="40" t="s">
        <v>62</v>
      </c>
      <c r="C11" t="s">
        <v>74</v>
      </c>
      <c r="D11" t="s">
        <v>90</v>
      </c>
      <c r="E11">
        <v>2</v>
      </c>
    </row>
    <row r="12" spans="1:5" ht="15.75" thickBot="1" x14ac:dyDescent="0.3">
      <c r="A12" s="40" t="s">
        <v>91</v>
      </c>
      <c r="B12" s="40" t="s">
        <v>92</v>
      </c>
      <c r="C12" t="s">
        <v>74</v>
      </c>
      <c r="D12" t="s">
        <v>79</v>
      </c>
      <c r="E12">
        <v>1</v>
      </c>
    </row>
    <row r="13" spans="1:5" ht="15.75" thickBot="1" x14ac:dyDescent="0.3">
      <c r="A13" s="40" t="s">
        <v>23</v>
      </c>
      <c r="B13" s="40" t="s">
        <v>24</v>
      </c>
      <c r="C13" t="s">
        <v>74</v>
      </c>
      <c r="E13">
        <v>1</v>
      </c>
    </row>
    <row r="14" spans="1:5" ht="15.75" thickBot="1" x14ac:dyDescent="0.3">
      <c r="A14" s="40" t="s">
        <v>57</v>
      </c>
      <c r="B14" s="40" t="s">
        <v>28</v>
      </c>
      <c r="C14" t="s">
        <v>74</v>
      </c>
      <c r="D14" t="s">
        <v>79</v>
      </c>
      <c r="E14">
        <v>1</v>
      </c>
    </row>
    <row r="15" spans="1:5" ht="15.75" thickBot="1" x14ac:dyDescent="0.3">
      <c r="A15" s="40" t="s">
        <v>72</v>
      </c>
      <c r="B15" s="40" t="s">
        <v>93</v>
      </c>
      <c r="C15" t="s">
        <v>74</v>
      </c>
      <c r="D15" t="s">
        <v>94</v>
      </c>
      <c r="E15">
        <v>2</v>
      </c>
    </row>
    <row r="16" spans="1:5" ht="15.75" thickBot="1" x14ac:dyDescent="0.3">
      <c r="A16" s="40" t="s">
        <v>41</v>
      </c>
      <c r="B16" s="40" t="s">
        <v>42</v>
      </c>
      <c r="C16" t="s">
        <v>74</v>
      </c>
      <c r="D16" t="s">
        <v>95</v>
      </c>
      <c r="E16">
        <v>2</v>
      </c>
    </row>
    <row r="17" spans="1:5" ht="15.75" thickBot="1" x14ac:dyDescent="0.3">
      <c r="A17" s="40" t="s">
        <v>58</v>
      </c>
      <c r="B17" s="40" t="s">
        <v>59</v>
      </c>
      <c r="C17" t="s">
        <v>74</v>
      </c>
      <c r="D17" t="s">
        <v>79</v>
      </c>
      <c r="E17">
        <v>1</v>
      </c>
    </row>
    <row r="18" spans="1:5" ht="27" thickBot="1" x14ac:dyDescent="0.3">
      <c r="A18" s="40" t="s">
        <v>2</v>
      </c>
      <c r="B18" s="40" t="s">
        <v>3</v>
      </c>
      <c r="C18" t="s">
        <v>74</v>
      </c>
      <c r="E18">
        <v>1</v>
      </c>
    </row>
    <row r="19" spans="1:5" ht="27" thickBot="1" x14ac:dyDescent="0.3">
      <c r="A19" s="40" t="s">
        <v>26</v>
      </c>
      <c r="B19" s="40" t="s">
        <v>27</v>
      </c>
      <c r="C19" t="s">
        <v>74</v>
      </c>
      <c r="D19" t="s">
        <v>79</v>
      </c>
      <c r="E19">
        <v>1</v>
      </c>
    </row>
    <row r="20" spans="1:5" ht="15.75" thickBot="1" x14ac:dyDescent="0.3">
      <c r="A20" s="48" t="s">
        <v>96</v>
      </c>
      <c r="B20" s="40" t="s">
        <v>36</v>
      </c>
      <c r="C20" t="s">
        <v>74</v>
      </c>
      <c r="D20" t="s">
        <v>97</v>
      </c>
      <c r="E20">
        <v>1</v>
      </c>
    </row>
    <row r="21" spans="1:5" ht="15.75" thickBot="1" x14ac:dyDescent="0.3">
      <c r="A21" s="40" t="s">
        <v>29</v>
      </c>
      <c r="B21" s="40" t="s">
        <v>40</v>
      </c>
      <c r="C21" t="s">
        <v>74</v>
      </c>
      <c r="D21" t="s">
        <v>31</v>
      </c>
      <c r="E21">
        <v>2</v>
      </c>
    </row>
    <row r="22" spans="1:5" ht="15.75" thickBot="1" x14ac:dyDescent="0.3">
      <c r="A22" s="40" t="s">
        <v>98</v>
      </c>
      <c r="B22" s="40" t="s">
        <v>99</v>
      </c>
      <c r="C22" t="s">
        <v>74</v>
      </c>
      <c r="D22" t="s">
        <v>79</v>
      </c>
      <c r="E22">
        <v>1</v>
      </c>
    </row>
    <row r="23" spans="1:5" ht="15.75" thickBot="1" x14ac:dyDescent="0.3">
      <c r="A23" s="40" t="s">
        <v>32</v>
      </c>
      <c r="B23" s="40" t="s">
        <v>33</v>
      </c>
      <c r="C23" t="s">
        <v>74</v>
      </c>
      <c r="D23" t="s">
        <v>100</v>
      </c>
      <c r="E23">
        <v>2</v>
      </c>
    </row>
    <row r="24" spans="1:5" ht="15.75" thickBot="1" x14ac:dyDescent="0.3">
      <c r="A24" s="40" t="s">
        <v>22</v>
      </c>
      <c r="B24" s="40" t="s">
        <v>101</v>
      </c>
      <c r="C24" t="s">
        <v>74</v>
      </c>
      <c r="E24">
        <v>1</v>
      </c>
    </row>
    <row r="25" spans="1:5" ht="27" thickBot="1" x14ac:dyDescent="0.3">
      <c r="A25" s="40" t="s">
        <v>102</v>
      </c>
      <c r="B25" s="40" t="s">
        <v>103</v>
      </c>
      <c r="C25" t="s">
        <v>74</v>
      </c>
      <c r="D25" t="s">
        <v>82</v>
      </c>
      <c r="E25">
        <v>1</v>
      </c>
    </row>
    <row r="26" spans="1:5" x14ac:dyDescent="0.25">
      <c r="A26" t="s">
        <v>104</v>
      </c>
      <c r="B26" t="s">
        <v>105</v>
      </c>
      <c r="C26" t="s">
        <v>74</v>
      </c>
      <c r="D26" t="s">
        <v>79</v>
      </c>
      <c r="E26">
        <v>1</v>
      </c>
    </row>
    <row r="27" spans="1:5" x14ac:dyDescent="0.25">
      <c r="A27" t="s">
        <v>63</v>
      </c>
      <c r="B27" t="s">
        <v>64</v>
      </c>
      <c r="C27" t="s">
        <v>74</v>
      </c>
      <c r="E27">
        <v>1</v>
      </c>
    </row>
    <row r="28" spans="1:5" x14ac:dyDescent="0.25">
      <c r="A28" t="s">
        <v>66</v>
      </c>
      <c r="B28" t="s">
        <v>67</v>
      </c>
      <c r="C28" t="s">
        <v>74</v>
      </c>
      <c r="D28" t="s">
        <v>82</v>
      </c>
      <c r="E28">
        <v>1</v>
      </c>
    </row>
    <row r="29" spans="1:5" x14ac:dyDescent="0.25">
      <c r="A29" t="s">
        <v>43</v>
      </c>
      <c r="B29" t="s">
        <v>44</v>
      </c>
      <c r="C29" t="s">
        <v>74</v>
      </c>
      <c r="D29" t="s">
        <v>82</v>
      </c>
      <c r="E29">
        <v>1</v>
      </c>
    </row>
    <row r="30" spans="1:5" x14ac:dyDescent="0.25">
      <c r="A30" t="s">
        <v>60</v>
      </c>
      <c r="B30" t="s">
        <v>106</v>
      </c>
      <c r="C30" t="s">
        <v>74</v>
      </c>
      <c r="D30" t="s">
        <v>107</v>
      </c>
      <c r="E30">
        <v>2</v>
      </c>
    </row>
    <row r="31" spans="1:5" x14ac:dyDescent="0.25">
      <c r="A31" t="s">
        <v>38</v>
      </c>
      <c r="B31" t="s">
        <v>39</v>
      </c>
      <c r="C31" t="s">
        <v>74</v>
      </c>
      <c r="D31" t="s">
        <v>82</v>
      </c>
      <c r="E31">
        <v>1</v>
      </c>
    </row>
    <row r="32" spans="1:5" x14ac:dyDescent="0.25">
      <c r="A32" t="s">
        <v>108</v>
      </c>
      <c r="B32" t="s">
        <v>109</v>
      </c>
      <c r="C32" t="s">
        <v>74</v>
      </c>
      <c r="D32" t="s">
        <v>110</v>
      </c>
      <c r="E32">
        <v>2</v>
      </c>
    </row>
    <row r="33" spans="1:5" x14ac:dyDescent="0.25">
      <c r="A33" t="s">
        <v>111</v>
      </c>
      <c r="B33" t="s">
        <v>65</v>
      </c>
      <c r="C33" t="s">
        <v>69</v>
      </c>
      <c r="D33" t="s">
        <v>79</v>
      </c>
      <c r="E33">
        <v>1</v>
      </c>
    </row>
    <row r="34" spans="1:5" x14ac:dyDescent="0.25">
      <c r="A34" t="s">
        <v>0</v>
      </c>
      <c r="B34" t="s">
        <v>1</v>
      </c>
      <c r="C34" t="s">
        <v>74</v>
      </c>
      <c r="E34">
        <v>1</v>
      </c>
    </row>
  </sheetData>
  <sortState xmlns:xlrd2="http://schemas.microsoft.com/office/spreadsheetml/2017/richdata2" ref="A1:B25">
    <sortCondition ref="A1:A25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2023-11-02T14:43:10Z</cp:lastPrinted>
  <dcterms:created xsi:type="dcterms:W3CDTF">2020-08-30T14:40:31Z</dcterms:created>
  <dcterms:modified xsi:type="dcterms:W3CDTF">2023-11-02T14:43:17Z</dcterms:modified>
</cp:coreProperties>
</file>